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Revisão x Pago" sheetId="44" r:id="rId1"/>
  </sheets>
  <definedNames>
    <definedName name="_xlnm.Print_Titles" localSheetId="0">'Revisão x Pago'!$A:$D,'Revisão x Pago'!$1:$7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44" l="1"/>
  <c r="AE67" i="44"/>
  <c r="AD67" i="44"/>
  <c r="AC67" i="44"/>
  <c r="AB67" i="44"/>
  <c r="AA67" i="44"/>
  <c r="Z67" i="44"/>
  <c r="AE63" i="44"/>
  <c r="AD63" i="44"/>
  <c r="AC63" i="44"/>
  <c r="AB63" i="44"/>
  <c r="AA63" i="44"/>
  <c r="Z63" i="44"/>
  <c r="AE57" i="44"/>
  <c r="AD57" i="44"/>
  <c r="AC57" i="44"/>
  <c r="AB57" i="44"/>
  <c r="AA57" i="44"/>
  <c r="Z57" i="44"/>
  <c r="AE51" i="44"/>
  <c r="AD51" i="44"/>
  <c r="AC51" i="44"/>
  <c r="AB51" i="44"/>
  <c r="AA51" i="44"/>
  <c r="Z51" i="44"/>
  <c r="AE48" i="44"/>
  <c r="AF48" i="44" s="1"/>
  <c r="AD48" i="44"/>
  <c r="AC48" i="44"/>
  <c r="AB48" i="44"/>
  <c r="AA48" i="44"/>
  <c r="Z48" i="44"/>
  <c r="AE42" i="44"/>
  <c r="AD42" i="44"/>
  <c r="AC42" i="44"/>
  <c r="AB42" i="44"/>
  <c r="AA42" i="44"/>
  <c r="Z42" i="44"/>
  <c r="Z37" i="44"/>
  <c r="AE37" i="44"/>
  <c r="AD37" i="44"/>
  <c r="AC37" i="44"/>
  <c r="AB37" i="44"/>
  <c r="AA37" i="44"/>
  <c r="AE34" i="44"/>
  <c r="AD34" i="44"/>
  <c r="AC34" i="44"/>
  <c r="AB34" i="44"/>
  <c r="AA34" i="44"/>
  <c r="Z34" i="44"/>
  <c r="AE29" i="44"/>
  <c r="AD29" i="44"/>
  <c r="AC29" i="44"/>
  <c r="AB29" i="44"/>
  <c r="AA29" i="44"/>
  <c r="Z29" i="44"/>
  <c r="AE70" i="44"/>
  <c r="AD70" i="44"/>
  <c r="AC70" i="44"/>
  <c r="AB70" i="44"/>
  <c r="AA70" i="44"/>
  <c r="Z70" i="44"/>
  <c r="AE69" i="44"/>
  <c r="AD69" i="44"/>
  <c r="AC69" i="44"/>
  <c r="AB69" i="44"/>
  <c r="AA69" i="44"/>
  <c r="Z69" i="44"/>
  <c r="AE66" i="44"/>
  <c r="AD66" i="44"/>
  <c r="AC66" i="44"/>
  <c r="AB66" i="44"/>
  <c r="AA66" i="44"/>
  <c r="Z66" i="44"/>
  <c r="AE56" i="44"/>
  <c r="AD56" i="44"/>
  <c r="AC56" i="44"/>
  <c r="AB56" i="44"/>
  <c r="AA56" i="44"/>
  <c r="Z56" i="44"/>
  <c r="AE55" i="44"/>
  <c r="AD55" i="44"/>
  <c r="AC55" i="44"/>
  <c r="AB55" i="44"/>
  <c r="AA55" i="44"/>
  <c r="Z55" i="44"/>
  <c r="AE36" i="44"/>
  <c r="AD36" i="44"/>
  <c r="AC36" i="44"/>
  <c r="AB36" i="44"/>
  <c r="AF36" i="44" s="1"/>
  <c r="AA36" i="44"/>
  <c r="Z36" i="44"/>
  <c r="AE28" i="44"/>
  <c r="AD28" i="44"/>
  <c r="AC28" i="44"/>
  <c r="AB28" i="44"/>
  <c r="AA28" i="44"/>
  <c r="Z28" i="44"/>
  <c r="AE74" i="44"/>
  <c r="AD74" i="44"/>
  <c r="AC74" i="44"/>
  <c r="AB74" i="44"/>
  <c r="AA74" i="44"/>
  <c r="Z74" i="44"/>
  <c r="AF27" i="44"/>
  <c r="AF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X70" i="44"/>
  <c r="X69" i="44"/>
  <c r="X66" i="44"/>
  <c r="X56" i="44"/>
  <c r="X55" i="44"/>
  <c r="X42" i="44"/>
  <c r="S75" i="44"/>
  <c r="T75" i="44"/>
  <c r="W74" i="44"/>
  <c r="V74" i="44"/>
  <c r="U74" i="44"/>
  <c r="T74" i="44"/>
  <c r="S74" i="44"/>
  <c r="R74" i="44"/>
  <c r="X28" i="44"/>
  <c r="X27" i="44"/>
  <c r="X26" i="44"/>
  <c r="X25" i="44"/>
  <c r="X24" i="44"/>
  <c r="X23" i="44"/>
  <c r="X22" i="44"/>
  <c r="X21" i="44"/>
  <c r="X20" i="44"/>
  <c r="X19" i="44"/>
  <c r="X18" i="44"/>
  <c r="X17" i="44"/>
  <c r="X16" i="44"/>
  <c r="X15" i="44"/>
  <c r="X14" i="44"/>
  <c r="X13" i="44"/>
  <c r="X12" i="44"/>
  <c r="X11" i="44"/>
  <c r="X10" i="44"/>
  <c r="X9" i="44"/>
  <c r="X8" i="44"/>
  <c r="P71" i="44"/>
  <c r="P70" i="44"/>
  <c r="P69" i="44"/>
  <c r="P68" i="44"/>
  <c r="P66" i="44"/>
  <c r="P65" i="44"/>
  <c r="P64" i="44"/>
  <c r="P63" i="44"/>
  <c r="P62" i="44"/>
  <c r="P61" i="44"/>
  <c r="P60" i="44"/>
  <c r="P59" i="44"/>
  <c r="P58" i="44"/>
  <c r="P57" i="44"/>
  <c r="P56" i="44"/>
  <c r="P55" i="44"/>
  <c r="P54" i="44"/>
  <c r="P53" i="44"/>
  <c r="P52" i="44"/>
  <c r="P51" i="44"/>
  <c r="P50" i="44"/>
  <c r="P49" i="44"/>
  <c r="P48" i="44"/>
  <c r="P47" i="44"/>
  <c r="P46" i="44"/>
  <c r="P45" i="44"/>
  <c r="P44" i="44"/>
  <c r="P43" i="44"/>
  <c r="P42" i="44"/>
  <c r="P41" i="44"/>
  <c r="P40" i="44"/>
  <c r="P39" i="44"/>
  <c r="P38" i="44"/>
  <c r="P37" i="44"/>
  <c r="P36" i="44"/>
  <c r="P35" i="44"/>
  <c r="P34" i="44"/>
  <c r="P33" i="44"/>
  <c r="P32" i="44"/>
  <c r="P31" i="44"/>
  <c r="P30" i="44"/>
  <c r="P29" i="44"/>
  <c r="P28" i="44"/>
  <c r="P27" i="44"/>
  <c r="P26" i="44"/>
  <c r="P25" i="44"/>
  <c r="P24" i="44"/>
  <c r="P23" i="44"/>
  <c r="P22" i="44"/>
  <c r="P21" i="44"/>
  <c r="P20" i="44"/>
  <c r="P19" i="44"/>
  <c r="P18" i="44"/>
  <c r="P17" i="44"/>
  <c r="P16" i="44"/>
  <c r="P15" i="44"/>
  <c r="P14" i="44"/>
  <c r="P13" i="44"/>
  <c r="P12" i="44"/>
  <c r="P11" i="44"/>
  <c r="P10" i="44"/>
  <c r="P9" i="44"/>
  <c r="P8" i="44"/>
  <c r="F75" i="44"/>
  <c r="F74" i="44"/>
  <c r="F72" i="44"/>
  <c r="L71" i="44"/>
  <c r="L70" i="44"/>
  <c r="L69" i="44"/>
  <c r="L68" i="44"/>
  <c r="L67" i="44"/>
  <c r="L66" i="44"/>
  <c r="L65" i="44"/>
  <c r="L64" i="44"/>
  <c r="L63" i="44"/>
  <c r="L62" i="44"/>
  <c r="L61" i="44"/>
  <c r="L60" i="44"/>
  <c r="L59" i="44"/>
  <c r="L58" i="44"/>
  <c r="L57" i="44"/>
  <c r="L56" i="44"/>
  <c r="L55" i="44"/>
  <c r="L54" i="44"/>
  <c r="L53" i="44"/>
  <c r="L52" i="44"/>
  <c r="L51" i="44"/>
  <c r="L50" i="44"/>
  <c r="L49" i="44"/>
  <c r="L48" i="44"/>
  <c r="L47" i="44"/>
  <c r="L46" i="44"/>
  <c r="L45" i="44"/>
  <c r="L44" i="44"/>
  <c r="L43" i="44"/>
  <c r="L42" i="44"/>
  <c r="L41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AF69" i="44" l="1"/>
  <c r="AF37" i="44"/>
  <c r="AF70" i="44"/>
  <c r="AF34" i="44"/>
  <c r="AF66" i="44"/>
  <c r="AC72" i="44"/>
  <c r="AF67" i="44"/>
  <c r="AF63" i="44"/>
  <c r="AF57" i="44"/>
  <c r="AF51" i="44"/>
  <c r="AF42" i="44"/>
  <c r="AC75" i="44"/>
  <c r="AC77" i="44" s="1"/>
  <c r="AB72" i="44"/>
  <c r="AF29" i="44"/>
  <c r="Z75" i="44"/>
  <c r="Z77" i="44" s="1"/>
  <c r="Z72" i="44"/>
  <c r="AD75" i="44"/>
  <c r="AD77" i="44" s="1"/>
  <c r="AF55" i="44"/>
  <c r="AF56" i="44"/>
  <c r="AD72" i="44"/>
  <c r="AE72" i="44"/>
  <c r="AA75" i="44"/>
  <c r="AA77" i="44" s="1"/>
  <c r="AB75" i="44"/>
  <c r="AB77" i="44" s="1"/>
  <c r="AA72" i="44"/>
  <c r="AE75" i="44"/>
  <c r="AE77" i="44" s="1"/>
  <c r="AF28" i="44"/>
  <c r="AF74" i="44"/>
  <c r="X67" i="44"/>
  <c r="X63" i="44"/>
  <c r="X57" i="44"/>
  <c r="U75" i="44"/>
  <c r="U77" i="44" s="1"/>
  <c r="X51" i="44"/>
  <c r="R75" i="44"/>
  <c r="R77" i="44" s="1"/>
  <c r="X48" i="44"/>
  <c r="R72" i="44"/>
  <c r="V75" i="44"/>
  <c r="V77" i="44" s="1"/>
  <c r="T72" i="44"/>
  <c r="U72" i="44"/>
  <c r="V72" i="44"/>
  <c r="X37" i="44"/>
  <c r="W72" i="44"/>
  <c r="X36" i="44"/>
  <c r="S72" i="44"/>
  <c r="X34" i="44"/>
  <c r="T77" i="44"/>
  <c r="W75" i="44"/>
  <c r="W77" i="44" s="1"/>
  <c r="X29" i="44"/>
  <c r="S77" i="44"/>
  <c r="X74" i="44"/>
  <c r="L75" i="44"/>
  <c r="L74" i="44"/>
  <c r="O75" i="44"/>
  <c r="N75" i="44"/>
  <c r="K75" i="44"/>
  <c r="J75" i="44"/>
  <c r="I75" i="44"/>
  <c r="H75" i="44"/>
  <c r="G75" i="44"/>
  <c r="O74" i="44"/>
  <c r="N74" i="44"/>
  <c r="K74" i="44"/>
  <c r="J74" i="44"/>
  <c r="I74" i="44"/>
  <c r="H74" i="44"/>
  <c r="G74" i="44"/>
  <c r="O72" i="44"/>
  <c r="N72" i="44"/>
  <c r="K72" i="44"/>
  <c r="J72" i="44"/>
  <c r="I72" i="44"/>
  <c r="H72" i="44"/>
  <c r="G72" i="44"/>
  <c r="AF72" i="44" l="1"/>
  <c r="AF75" i="44"/>
  <c r="AF77" i="44" s="1"/>
  <c r="X75" i="44"/>
  <c r="X77" i="44" s="1"/>
  <c r="X72" i="44"/>
  <c r="I77" i="44"/>
  <c r="J77" i="44"/>
  <c r="K77" i="44"/>
  <c r="L77" i="44"/>
  <c r="L72" i="44"/>
  <c r="P72" i="44"/>
  <c r="F77" i="44"/>
  <c r="N77" i="44"/>
  <c r="O77" i="44"/>
  <c r="G77" i="44"/>
  <c r="H77" i="44"/>
  <c r="P75" i="44"/>
  <c r="P74" i="44"/>
  <c r="P77" i="44" l="1"/>
</calcChain>
</file>

<file path=xl/sharedStrings.xml><?xml version="1.0" encoding="utf-8"?>
<sst xmlns="http://schemas.openxmlformats.org/spreadsheetml/2006/main" count="227" uniqueCount="115">
  <si>
    <t>Conselho de Secretarias Municipais de Saúde</t>
  </si>
  <si>
    <t>Estado de Santa Catarina</t>
  </si>
  <si>
    <t>Total</t>
  </si>
  <si>
    <t>Valor</t>
  </si>
  <si>
    <t>Total Produção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</si>
  <si>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</si>
  <si>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</si>
  <si>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</si>
  <si>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</si>
  <si>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</si>
  <si>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</si>
  <si>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</si>
  <si>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</si>
  <si>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</si>
  <si>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</si>
  <si>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</si>
  <si>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</si>
  <si>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</si>
  <si>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</si>
  <si>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</si>
  <si>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</si>
  <si>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</si>
  <si>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</si>
  <si>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</si>
  <si>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</si>
  <si>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</si>
  <si>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</si>
  <si>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</si>
  <si>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</si>
  <si>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</si>
  <si>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</si>
  <si>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</si>
  <si>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</si>
  <si>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</si>
  <si>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</si>
  <si>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</si>
  <si>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</si>
  <si>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</si>
  <si>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</si>
  <si>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</si>
  <si>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</si>
  <si>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</si>
  <si>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</si>
  <si>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</si>
  <si>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</si>
  <si>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</si>
  <si>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</si>
  <si>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</si>
  <si>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</si>
  <si>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</si>
  <si>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</si>
  <si>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</si>
  <si>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</si>
  <si>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</si>
  <si>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</si>
  <si>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</si>
  <si>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</si>
  <si>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</si>
  <si>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</si>
  <si>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</si>
  <si>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</si>
  <si>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</si>
  <si>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</si>
  <si>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</si>
  <si>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</si>
  <si>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</si>
  <si>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</si>
  <si>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</si>
  <si>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</si>
  <si>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 xml:space="preserve">Base dados utilizada para tabulação atualizada dia 11/08/2022 </t>
  </si>
  <si>
    <t>Gestão Estadual - GE</t>
  </si>
  <si>
    <t>Gestão Municipal - GM</t>
  </si>
  <si>
    <t>Diferença GE X GM</t>
  </si>
  <si>
    <t>420140 Araranguá</t>
  </si>
  <si>
    <t>GE</t>
  </si>
  <si>
    <t>420280 Braço do Norte</t>
  </si>
  <si>
    <t>420330 Campo Alegre</t>
  </si>
  <si>
    <t>420480 Curitibanos</t>
  </si>
  <si>
    <t>420540 Florianópolis</t>
  </si>
  <si>
    <t>420550 Fraiburgo</t>
  </si>
  <si>
    <t>420700 Içara</t>
  </si>
  <si>
    <t>420760 Ipira</t>
  </si>
  <si>
    <t>420765 Iporã do Oeste</t>
  </si>
  <si>
    <t>421160 Nova Veneza</t>
  </si>
  <si>
    <t>421250 Penha</t>
  </si>
  <si>
    <t>421320 Pomerode</t>
  </si>
  <si>
    <t>421370 Pouso Redondo</t>
  </si>
  <si>
    <t>421380 Praia Grande</t>
  </si>
  <si>
    <t>421470 Rio dos Cedros</t>
  </si>
  <si>
    <t>421625 São J$oão do Oeste</t>
  </si>
  <si>
    <t>421660 São J$osé</t>
  </si>
  <si>
    <t>421690 São Lourenço do Oeste</t>
  </si>
  <si>
    <t>421720 São Miguel do Oeste</t>
  </si>
  <si>
    <t>420230 Biguaçu</t>
  </si>
  <si>
    <t>GM</t>
  </si>
  <si>
    <t>420240 Blumenau</t>
  </si>
  <si>
    <t>420290 Brusque</t>
  </si>
  <si>
    <t>420380 Canoinhas</t>
  </si>
  <si>
    <t>420420 Chapecó</t>
  </si>
  <si>
    <t>420430 Concórdia</t>
  </si>
  <si>
    <t>420460 Criciúma</t>
  </si>
  <si>
    <t>420820 ItaJaí</t>
  </si>
  <si>
    <t>420890 J$araguá do Sul</t>
  </si>
  <si>
    <t>420910 J$oinville</t>
  </si>
  <si>
    <t>420930 Lages</t>
  </si>
  <si>
    <t>421150 Nova Trento</t>
  </si>
  <si>
    <t>421480 Rio do Sul</t>
  </si>
  <si>
    <t>421570 Santo Amaro da Imperatriz</t>
  </si>
  <si>
    <t>421630 São J$oão Batista</t>
  </si>
  <si>
    <t>Gestão</t>
  </si>
  <si>
    <t>Municío do Prestador</t>
  </si>
  <si>
    <t>EC revisado</t>
  </si>
  <si>
    <t>EC pago</t>
  </si>
  <si>
    <t>Diferença REVISÃO X PAGO</t>
  </si>
  <si>
    <t>A Ser Ressarcido no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</si>
</sst>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0" fontId="1" fillId="2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1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0" fillId="2" borderId="0" xfId="0" applyFont="1" applyFill="1" applyAlignment="1"/>
    <xf numFmtId="43" fontId="4" fillId="2" borderId="3" xfId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" fontId="4" fillId="5" borderId="6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3" fontId="1" fillId="2" borderId="13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2">
    <dxf>
      <fill>
        <patternFill>
          <bgColor rgb="FFFFC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388620</xdr:colOff>
      <xdr:row>2</xdr:row>
      <xdr:rowOff>70591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workbookViewId="0">
      <selection activeCell="D17" sqref="D17"/>
    </sheetView>
  </sheetViews>
  <sheetFormatPr defaultRowHeight="14.4" x14ac:dyDescent="0.3"/>
  <cols>
    <col min="1" max="1" width="0.88671875" style="1" customWidth="1"/>
    <col min="2" max="2" width="29.77734375" style="1" bestFit="1" customWidth="1"/>
    <col min="3" max="3" width="6.77734375" style="21" bestFit="1" customWidth="1"/>
    <col min="4" max="4" width="74.44140625" style="1" customWidth="1"/>
    <col min="5" max="5" width="0.77734375" style="1" customWidth="1"/>
    <col min="6" max="11" width="13.109375" style="1" customWidth="1"/>
    <col min="12" max="12" width="14.109375" style="1" customWidth="1"/>
    <col min="13" max="13" width="0.77734375" style="1" customWidth="1"/>
    <col min="14" max="15" width="13.109375" style="1" customWidth="1"/>
    <col min="16" max="16" width="13.109375" style="1" bestFit="1" customWidth="1"/>
    <col min="17" max="17" width="0.77734375" style="1" customWidth="1"/>
    <col min="18" max="22" width="11.44140625" style="1" bestFit="1" customWidth="1"/>
    <col min="23" max="23" width="13.109375" style="1" customWidth="1"/>
    <col min="24" max="24" width="13.109375" style="1" bestFit="1" customWidth="1"/>
    <col min="25" max="25" width="0.77734375" style="1" customWidth="1"/>
    <col min="26" max="28" width="13.109375" style="1" customWidth="1"/>
    <col min="29" max="30" width="11.44140625" style="1" bestFit="1" customWidth="1"/>
    <col min="31" max="31" width="11.33203125" style="1" bestFit="1" customWidth="1"/>
    <col min="32" max="32" width="13.109375" style="1" bestFit="1" customWidth="1"/>
    <col min="33" max="16384" width="8.88671875" style="1"/>
  </cols>
  <sheetData>
    <row r="1" spans="1:32" x14ac:dyDescent="0.3">
      <c r="A1" s="2" t="s">
        <v>0</v>
      </c>
      <c r="D1" s="2"/>
      <c r="E1" s="7"/>
      <c r="M1" s="7"/>
      <c r="Q1" s="7"/>
      <c r="Y1" s="7"/>
    </row>
    <row r="2" spans="1:32" x14ac:dyDescent="0.3">
      <c r="A2" s="2" t="s">
        <v>1</v>
      </c>
      <c r="D2" s="2"/>
      <c r="E2" s="7"/>
      <c r="M2" s="7"/>
      <c r="Q2" s="7"/>
      <c r="Y2" s="7"/>
    </row>
    <row r="4" spans="1:32" s="14" customFormat="1" ht="12.75" customHeight="1" thickBot="1" x14ac:dyDescent="0.35">
      <c r="A4" s="13"/>
      <c r="C4" s="22"/>
      <c r="D4" s="13"/>
      <c r="E4" s="13"/>
      <c r="M4" s="13"/>
      <c r="Q4" s="13"/>
      <c r="Y4" s="13"/>
    </row>
    <row r="5" spans="1:32" ht="15" customHeight="1" thickBot="1" x14ac:dyDescent="0.35">
      <c r="B5" s="37" t="s">
        <v>110</v>
      </c>
      <c r="C5" s="37" t="s">
        <v>109</v>
      </c>
      <c r="D5" s="37" t="s">
        <v>68</v>
      </c>
      <c r="E5" s="10"/>
      <c r="F5" s="32" t="s">
        <v>111</v>
      </c>
      <c r="G5" s="33"/>
      <c r="H5" s="33"/>
      <c r="I5" s="33"/>
      <c r="J5" s="33"/>
      <c r="K5" s="33"/>
      <c r="L5" s="34" t="s">
        <v>2</v>
      </c>
      <c r="M5" s="10"/>
      <c r="N5" s="32" t="s">
        <v>114</v>
      </c>
      <c r="O5" s="33"/>
      <c r="P5" s="34" t="s">
        <v>2</v>
      </c>
      <c r="Q5" s="10"/>
      <c r="R5" s="32" t="s">
        <v>112</v>
      </c>
      <c r="S5" s="33"/>
      <c r="T5" s="33"/>
      <c r="U5" s="33"/>
      <c r="V5" s="33"/>
      <c r="W5" s="33"/>
      <c r="X5" s="34" t="s">
        <v>2</v>
      </c>
      <c r="Y5" s="10"/>
      <c r="Z5" s="32" t="s">
        <v>113</v>
      </c>
      <c r="AA5" s="33"/>
      <c r="AB5" s="33"/>
      <c r="AC5" s="33"/>
      <c r="AD5" s="33"/>
      <c r="AE5" s="33"/>
      <c r="AF5" s="34" t="s">
        <v>2</v>
      </c>
    </row>
    <row r="6" spans="1:32" ht="15" customHeight="1" thickBot="1" x14ac:dyDescent="0.35">
      <c r="B6" s="38"/>
      <c r="C6" s="38"/>
      <c r="D6" s="38"/>
      <c r="E6" s="20"/>
      <c r="F6" s="19">
        <v>44470</v>
      </c>
      <c r="G6" s="19">
        <v>44501</v>
      </c>
      <c r="H6" s="19">
        <v>44531</v>
      </c>
      <c r="I6" s="19">
        <v>44562</v>
      </c>
      <c r="J6" s="19">
        <v>44593</v>
      </c>
      <c r="K6" s="19">
        <v>44621</v>
      </c>
      <c r="L6" s="35"/>
      <c r="M6" s="20"/>
      <c r="N6" s="19">
        <v>44652</v>
      </c>
      <c r="O6" s="19">
        <v>44682</v>
      </c>
      <c r="P6" s="35"/>
      <c r="Q6" s="20"/>
      <c r="R6" s="19">
        <v>44470</v>
      </c>
      <c r="S6" s="19">
        <v>44501</v>
      </c>
      <c r="T6" s="19">
        <v>44531</v>
      </c>
      <c r="U6" s="19">
        <v>44562</v>
      </c>
      <c r="V6" s="19">
        <v>44593</v>
      </c>
      <c r="W6" s="19">
        <v>44621</v>
      </c>
      <c r="X6" s="35"/>
      <c r="Y6" s="20"/>
      <c r="Z6" s="19">
        <v>44470</v>
      </c>
      <c r="AA6" s="19">
        <v>44501</v>
      </c>
      <c r="AB6" s="19">
        <v>44531</v>
      </c>
      <c r="AC6" s="19">
        <v>44562</v>
      </c>
      <c r="AD6" s="19">
        <v>44593</v>
      </c>
      <c r="AE6" s="19">
        <v>44621</v>
      </c>
      <c r="AF6" s="35"/>
    </row>
    <row r="7" spans="1:32" ht="15" thickBot="1" x14ac:dyDescent="0.35">
      <c r="B7" s="39"/>
      <c r="C7" s="39"/>
      <c r="D7" s="39"/>
      <c r="E7" s="9"/>
      <c r="F7" s="12" t="s">
        <v>3</v>
      </c>
      <c r="G7" s="12" t="s">
        <v>3</v>
      </c>
      <c r="H7" s="12" t="s">
        <v>3</v>
      </c>
      <c r="I7" s="12" t="s">
        <v>3</v>
      </c>
      <c r="J7" s="12" t="s">
        <v>3</v>
      </c>
      <c r="K7" s="12" t="s">
        <v>3</v>
      </c>
      <c r="L7" s="36"/>
      <c r="M7" s="9"/>
      <c r="N7" s="16" t="s">
        <v>3</v>
      </c>
      <c r="O7" s="12" t="s">
        <v>3</v>
      </c>
      <c r="P7" s="36"/>
      <c r="Q7" s="9"/>
      <c r="R7" s="12" t="s">
        <v>3</v>
      </c>
      <c r="S7" s="12" t="s">
        <v>3</v>
      </c>
      <c r="T7" s="12" t="s">
        <v>3</v>
      </c>
      <c r="U7" s="12" t="s">
        <v>3</v>
      </c>
      <c r="V7" s="12" t="s">
        <v>3</v>
      </c>
      <c r="W7" s="12" t="s">
        <v>3</v>
      </c>
      <c r="X7" s="36"/>
      <c r="Y7" s="9"/>
      <c r="Z7" s="12" t="s">
        <v>3</v>
      </c>
      <c r="AA7" s="12" t="s">
        <v>3</v>
      </c>
      <c r="AB7" s="12" t="s">
        <v>3</v>
      </c>
      <c r="AC7" s="12" t="s">
        <v>3</v>
      </c>
      <c r="AD7" s="12" t="s">
        <v>3</v>
      </c>
      <c r="AE7" s="12" t="s">
        <v>3</v>
      </c>
      <c r="AF7" s="36"/>
    </row>
    <row r="8" spans="1:32" x14ac:dyDescent="0.3">
      <c r="B8" s="17" t="s">
        <v>73</v>
      </c>
      <c r="C8" s="23" t="s">
        <v>74</v>
      </c>
      <c r="D8" s="3" t="s">
        <v>33</v>
      </c>
      <c r="E8" s="8"/>
      <c r="F8" s="11">
        <v>60177.599999999999</v>
      </c>
      <c r="G8" s="11">
        <v>86346</v>
      </c>
      <c r="H8" s="11">
        <v>50919.6</v>
      </c>
      <c r="I8" s="11">
        <v>7200</v>
      </c>
      <c r="J8" s="11">
        <v>43200</v>
      </c>
      <c r="K8" s="11">
        <v>39600</v>
      </c>
      <c r="L8" s="15">
        <f>SUM(F8:K8)</f>
        <v>287443.20000000001</v>
      </c>
      <c r="M8" s="8"/>
      <c r="N8" s="11">
        <v>28800</v>
      </c>
      <c r="O8" s="11">
        <v>22950</v>
      </c>
      <c r="P8" s="15">
        <f>SUM(N8:O8)</f>
        <v>51750</v>
      </c>
      <c r="Q8" s="8"/>
      <c r="R8" s="11"/>
      <c r="S8" s="11"/>
      <c r="T8" s="11"/>
      <c r="U8" s="11"/>
      <c r="V8" s="11"/>
      <c r="W8" s="11"/>
      <c r="X8" s="15">
        <f>SUM(R8:W8)</f>
        <v>0</v>
      </c>
      <c r="Y8" s="8"/>
      <c r="Z8" s="11"/>
      <c r="AA8" s="11"/>
      <c r="AB8" s="11"/>
      <c r="AC8" s="11"/>
      <c r="AD8" s="11"/>
      <c r="AE8" s="11"/>
      <c r="AF8" s="15">
        <f>SUM(Z8:AE8)</f>
        <v>0</v>
      </c>
    </row>
    <row r="9" spans="1:32" x14ac:dyDescent="0.3">
      <c r="B9" s="3" t="s">
        <v>75</v>
      </c>
      <c r="C9" s="24" t="s">
        <v>74</v>
      </c>
      <c r="D9" s="3" t="s">
        <v>29</v>
      </c>
      <c r="E9" s="8"/>
      <c r="F9" s="11">
        <v>0</v>
      </c>
      <c r="G9" s="11">
        <v>0</v>
      </c>
      <c r="H9" s="11">
        <v>0</v>
      </c>
      <c r="I9" s="11">
        <v>47700</v>
      </c>
      <c r="J9" s="11">
        <v>74700</v>
      </c>
      <c r="K9" s="11">
        <v>81000</v>
      </c>
      <c r="L9" s="15">
        <f t="shared" ref="L9:L71" si="0">SUM(F9:K9)</f>
        <v>203400</v>
      </c>
      <c r="M9" s="8"/>
      <c r="N9" s="11">
        <v>66600</v>
      </c>
      <c r="O9" s="11">
        <v>88650</v>
      </c>
      <c r="P9" s="15">
        <f t="shared" ref="P9:P71" si="1">SUM(N9:O9)</f>
        <v>155250</v>
      </c>
      <c r="Q9" s="8"/>
      <c r="R9" s="11"/>
      <c r="S9" s="11"/>
      <c r="T9" s="11"/>
      <c r="U9" s="11"/>
      <c r="V9" s="11"/>
      <c r="W9" s="11"/>
      <c r="X9" s="15">
        <f t="shared" ref="X9:X70" si="2">SUM(R9:W9)</f>
        <v>0</v>
      </c>
      <c r="Y9" s="8"/>
      <c r="Z9" s="11"/>
      <c r="AA9" s="11"/>
      <c r="AB9" s="11"/>
      <c r="AC9" s="11"/>
      <c r="AD9" s="11"/>
      <c r="AE9" s="11"/>
      <c r="AF9" s="15">
        <f t="shared" ref="AF9:AF28" si="3">SUM(Z9:AE9)</f>
        <v>0</v>
      </c>
    </row>
    <row r="10" spans="1:32" x14ac:dyDescent="0.3">
      <c r="B10" s="3" t="s">
        <v>76</v>
      </c>
      <c r="C10" s="24" t="s">
        <v>74</v>
      </c>
      <c r="D10" s="3" t="s">
        <v>28</v>
      </c>
      <c r="E10" s="8"/>
      <c r="F10" s="11">
        <v>117273.60000000001</v>
      </c>
      <c r="G10" s="11">
        <v>102614.39999999999</v>
      </c>
      <c r="H10" s="11">
        <v>327388.79999999999</v>
      </c>
      <c r="I10" s="11">
        <v>0</v>
      </c>
      <c r="J10" s="11">
        <v>12600</v>
      </c>
      <c r="K10" s="11">
        <v>48600</v>
      </c>
      <c r="L10" s="15">
        <f t="shared" si="0"/>
        <v>608476.80000000005</v>
      </c>
      <c r="M10" s="8"/>
      <c r="N10" s="11">
        <v>40500</v>
      </c>
      <c r="O10" s="11">
        <v>0</v>
      </c>
      <c r="P10" s="15">
        <f t="shared" si="1"/>
        <v>40500</v>
      </c>
      <c r="Q10" s="8"/>
      <c r="R10" s="11"/>
      <c r="S10" s="11"/>
      <c r="T10" s="11"/>
      <c r="U10" s="11"/>
      <c r="V10" s="11"/>
      <c r="W10" s="11"/>
      <c r="X10" s="15">
        <f t="shared" si="2"/>
        <v>0</v>
      </c>
      <c r="Y10" s="8"/>
      <c r="Z10" s="11"/>
      <c r="AA10" s="11"/>
      <c r="AB10" s="11"/>
      <c r="AC10" s="11"/>
      <c r="AD10" s="11"/>
      <c r="AE10" s="11"/>
      <c r="AF10" s="15">
        <f t="shared" si="3"/>
        <v>0</v>
      </c>
    </row>
    <row r="11" spans="1:32" x14ac:dyDescent="0.3">
      <c r="B11" s="3" t="s">
        <v>77</v>
      </c>
      <c r="C11" s="24" t="s">
        <v>74</v>
      </c>
      <c r="D11" s="3" t="s">
        <v>7</v>
      </c>
      <c r="E11" s="8"/>
      <c r="F11" s="11">
        <v>6108</v>
      </c>
      <c r="G11" s="11">
        <v>1221.5999999999999</v>
      </c>
      <c r="H11" s="11">
        <v>0</v>
      </c>
      <c r="I11" s="11">
        <v>0</v>
      </c>
      <c r="J11" s="11">
        <v>0</v>
      </c>
      <c r="K11" s="11">
        <v>450</v>
      </c>
      <c r="L11" s="15">
        <f t="shared" si="0"/>
        <v>7779.6</v>
      </c>
      <c r="M11" s="8"/>
      <c r="N11" s="11">
        <v>900</v>
      </c>
      <c r="O11" s="11">
        <v>1800</v>
      </c>
      <c r="P11" s="15">
        <f t="shared" si="1"/>
        <v>2700</v>
      </c>
      <c r="Q11" s="8"/>
      <c r="R11" s="11"/>
      <c r="S11" s="11"/>
      <c r="T11" s="11"/>
      <c r="U11" s="11"/>
      <c r="V11" s="11"/>
      <c r="W11" s="11"/>
      <c r="X11" s="15">
        <f t="shared" si="2"/>
        <v>0</v>
      </c>
      <c r="Y11" s="8"/>
      <c r="Z11" s="11"/>
      <c r="AA11" s="11"/>
      <c r="AB11" s="11"/>
      <c r="AC11" s="11"/>
      <c r="AD11" s="11"/>
      <c r="AE11" s="11"/>
      <c r="AF11" s="15">
        <f t="shared" si="3"/>
        <v>0</v>
      </c>
    </row>
    <row r="12" spans="1:32" ht="14.4" customHeight="1" x14ac:dyDescent="0.3">
      <c r="B12" s="3" t="s">
        <v>78</v>
      </c>
      <c r="C12" s="24" t="s">
        <v>74</v>
      </c>
      <c r="D12" s="3" t="s">
        <v>35</v>
      </c>
      <c r="E12" s="8"/>
      <c r="F12" s="11">
        <v>43975.199999999997</v>
      </c>
      <c r="G12" s="11">
        <v>48575.7</v>
      </c>
      <c r="H12" s="11">
        <v>17808.900000000001</v>
      </c>
      <c r="I12" s="11">
        <v>3150</v>
      </c>
      <c r="J12" s="11">
        <v>8100</v>
      </c>
      <c r="K12" s="11">
        <v>23850</v>
      </c>
      <c r="L12" s="15">
        <f t="shared" si="0"/>
        <v>145459.79999999999</v>
      </c>
      <c r="M12" s="8"/>
      <c r="N12" s="11">
        <v>25650</v>
      </c>
      <c r="O12" s="11">
        <v>7200</v>
      </c>
      <c r="P12" s="15">
        <f t="shared" si="1"/>
        <v>32850</v>
      </c>
      <c r="Q12" s="8"/>
      <c r="R12" s="11"/>
      <c r="S12" s="11"/>
      <c r="T12" s="11"/>
      <c r="U12" s="11"/>
      <c r="V12" s="11"/>
      <c r="W12" s="11"/>
      <c r="X12" s="15">
        <f t="shared" si="2"/>
        <v>0</v>
      </c>
      <c r="Y12" s="8"/>
      <c r="Z12" s="11"/>
      <c r="AA12" s="11"/>
      <c r="AB12" s="11"/>
      <c r="AC12" s="11"/>
      <c r="AD12" s="11"/>
      <c r="AE12" s="11"/>
      <c r="AF12" s="15">
        <f t="shared" si="3"/>
        <v>0</v>
      </c>
    </row>
    <row r="13" spans="1:32" ht="14.4" customHeight="1" x14ac:dyDescent="0.3">
      <c r="B13" s="3" t="s">
        <v>78</v>
      </c>
      <c r="C13" s="24" t="s">
        <v>74</v>
      </c>
      <c r="D13" s="3" t="s">
        <v>39</v>
      </c>
      <c r="E13" s="8"/>
      <c r="F13" s="11">
        <v>1050.5999999999999</v>
      </c>
      <c r="G13" s="11">
        <v>0</v>
      </c>
      <c r="H13" s="11">
        <v>0</v>
      </c>
      <c r="I13" s="11">
        <v>0</v>
      </c>
      <c r="J13" s="11">
        <v>0</v>
      </c>
      <c r="K13" s="11">
        <v>1350</v>
      </c>
      <c r="L13" s="15">
        <f t="shared" si="0"/>
        <v>2400.6</v>
      </c>
      <c r="M13" s="8"/>
      <c r="N13" s="11">
        <v>0</v>
      </c>
      <c r="O13" s="11">
        <v>450</v>
      </c>
      <c r="P13" s="15">
        <f t="shared" si="1"/>
        <v>450</v>
      </c>
      <c r="Q13" s="8"/>
      <c r="R13" s="11"/>
      <c r="S13" s="11"/>
      <c r="T13" s="11"/>
      <c r="U13" s="11"/>
      <c r="V13" s="11"/>
      <c r="W13" s="11"/>
      <c r="X13" s="15">
        <f t="shared" si="2"/>
        <v>0</v>
      </c>
      <c r="Y13" s="8"/>
      <c r="Z13" s="11"/>
      <c r="AA13" s="11"/>
      <c r="AB13" s="11"/>
      <c r="AC13" s="11"/>
      <c r="AD13" s="11"/>
      <c r="AE13" s="11"/>
      <c r="AF13" s="15">
        <f t="shared" si="3"/>
        <v>0</v>
      </c>
    </row>
    <row r="14" spans="1:32" ht="14.4" customHeight="1" x14ac:dyDescent="0.3">
      <c r="B14" s="3" t="s">
        <v>79</v>
      </c>
      <c r="C14" s="24" t="s">
        <v>74</v>
      </c>
      <c r="D14" s="3" t="s">
        <v>55</v>
      </c>
      <c r="E14" s="8"/>
      <c r="F14" s="11">
        <v>0</v>
      </c>
      <c r="G14" s="11">
        <v>341688</v>
      </c>
      <c r="H14" s="11">
        <v>0</v>
      </c>
      <c r="I14" s="11">
        <v>0</v>
      </c>
      <c r="J14" s="11">
        <v>148950</v>
      </c>
      <c r="K14" s="11">
        <v>160200</v>
      </c>
      <c r="L14" s="15">
        <f t="shared" si="0"/>
        <v>650838</v>
      </c>
      <c r="M14" s="8"/>
      <c r="N14" s="11">
        <v>27450</v>
      </c>
      <c r="O14" s="11">
        <v>52650</v>
      </c>
      <c r="P14" s="15">
        <f t="shared" si="1"/>
        <v>80100</v>
      </c>
      <c r="Q14" s="8"/>
      <c r="R14" s="11"/>
      <c r="S14" s="11"/>
      <c r="T14" s="11"/>
      <c r="U14" s="11"/>
      <c r="V14" s="11"/>
      <c r="W14" s="11"/>
      <c r="X14" s="15">
        <f t="shared" si="2"/>
        <v>0</v>
      </c>
      <c r="Y14" s="8"/>
      <c r="Z14" s="11"/>
      <c r="AA14" s="11"/>
      <c r="AB14" s="11"/>
      <c r="AC14" s="11"/>
      <c r="AD14" s="11"/>
      <c r="AE14" s="11"/>
      <c r="AF14" s="15">
        <f t="shared" si="3"/>
        <v>0</v>
      </c>
    </row>
    <row r="15" spans="1:32" ht="14.4" customHeight="1" x14ac:dyDescent="0.3">
      <c r="B15" s="3" t="s">
        <v>80</v>
      </c>
      <c r="C15" s="24" t="s">
        <v>74</v>
      </c>
      <c r="D15" s="3" t="s">
        <v>16</v>
      </c>
      <c r="E15" s="8"/>
      <c r="F15" s="11">
        <v>114830.39999999999</v>
      </c>
      <c r="G15" s="11">
        <v>156364.79999999999</v>
      </c>
      <c r="H15" s="11">
        <v>76960.800000000003</v>
      </c>
      <c r="I15" s="11">
        <v>54450</v>
      </c>
      <c r="J15" s="11">
        <v>49950</v>
      </c>
      <c r="K15" s="11">
        <v>55800</v>
      </c>
      <c r="L15" s="15">
        <f t="shared" si="0"/>
        <v>508355.99999999994</v>
      </c>
      <c r="M15" s="8"/>
      <c r="N15" s="11">
        <v>40500</v>
      </c>
      <c r="O15" s="11">
        <v>49500</v>
      </c>
      <c r="P15" s="15">
        <f t="shared" si="1"/>
        <v>90000</v>
      </c>
      <c r="Q15" s="8"/>
      <c r="R15" s="11"/>
      <c r="S15" s="11"/>
      <c r="T15" s="11"/>
      <c r="U15" s="11"/>
      <c r="V15" s="11"/>
      <c r="W15" s="11"/>
      <c r="X15" s="15">
        <f t="shared" si="2"/>
        <v>0</v>
      </c>
      <c r="Y15" s="8"/>
      <c r="Z15" s="11"/>
      <c r="AA15" s="11"/>
      <c r="AB15" s="11"/>
      <c r="AC15" s="11"/>
      <c r="AD15" s="11"/>
      <c r="AE15" s="11"/>
      <c r="AF15" s="15">
        <f t="shared" si="3"/>
        <v>0</v>
      </c>
    </row>
    <row r="16" spans="1:32" ht="14.4" customHeight="1" x14ac:dyDescent="0.3">
      <c r="B16" s="3" t="s">
        <v>81</v>
      </c>
      <c r="C16" s="24" t="s">
        <v>74</v>
      </c>
      <c r="D16" s="3" t="s">
        <v>32</v>
      </c>
      <c r="E16" s="8"/>
      <c r="F16" s="11">
        <v>30540</v>
      </c>
      <c r="G16" s="11">
        <v>43977.599999999999</v>
      </c>
      <c r="H16" s="11">
        <v>36648</v>
      </c>
      <c r="I16" s="11">
        <v>0</v>
      </c>
      <c r="J16" s="11">
        <v>0</v>
      </c>
      <c r="K16" s="11">
        <v>0</v>
      </c>
      <c r="L16" s="15">
        <f t="shared" si="0"/>
        <v>111165.6</v>
      </c>
      <c r="M16" s="8"/>
      <c r="N16" s="11">
        <v>0</v>
      </c>
      <c r="O16" s="11">
        <v>0</v>
      </c>
      <c r="P16" s="15">
        <f t="shared" si="1"/>
        <v>0</v>
      </c>
      <c r="Q16" s="8"/>
      <c r="R16" s="11"/>
      <c r="S16" s="11"/>
      <c r="T16" s="11"/>
      <c r="U16" s="11"/>
      <c r="V16" s="11"/>
      <c r="W16" s="11"/>
      <c r="X16" s="15">
        <f t="shared" si="2"/>
        <v>0</v>
      </c>
      <c r="Y16" s="8"/>
      <c r="Z16" s="11"/>
      <c r="AA16" s="11"/>
      <c r="AB16" s="11"/>
      <c r="AC16" s="11"/>
      <c r="AD16" s="11"/>
      <c r="AE16" s="11"/>
      <c r="AF16" s="15">
        <f t="shared" si="3"/>
        <v>0</v>
      </c>
    </row>
    <row r="17" spans="2:32" ht="14.4" customHeight="1" x14ac:dyDescent="0.3">
      <c r="B17" s="3" t="s">
        <v>82</v>
      </c>
      <c r="C17" s="24" t="s">
        <v>74</v>
      </c>
      <c r="D17" s="3" t="s">
        <v>13</v>
      </c>
      <c r="E17" s="8"/>
      <c r="F17" s="11">
        <v>607.5</v>
      </c>
      <c r="G17" s="11">
        <v>234079.5</v>
      </c>
      <c r="H17" s="11">
        <v>0</v>
      </c>
      <c r="I17" s="11">
        <v>0</v>
      </c>
      <c r="J17" s="11">
        <v>0</v>
      </c>
      <c r="K17" s="11">
        <v>148950</v>
      </c>
      <c r="L17" s="15">
        <f t="shared" si="0"/>
        <v>383637</v>
      </c>
      <c r="M17" s="8"/>
      <c r="N17" s="11">
        <v>0</v>
      </c>
      <c r="O17" s="11">
        <v>0</v>
      </c>
      <c r="P17" s="15">
        <f t="shared" si="1"/>
        <v>0</v>
      </c>
      <c r="Q17" s="8"/>
      <c r="R17" s="11"/>
      <c r="S17" s="11"/>
      <c r="T17" s="11"/>
      <c r="U17" s="11"/>
      <c r="V17" s="11"/>
      <c r="W17" s="11"/>
      <c r="X17" s="15">
        <f t="shared" si="2"/>
        <v>0</v>
      </c>
      <c r="Y17" s="8"/>
      <c r="Z17" s="11"/>
      <c r="AA17" s="11"/>
      <c r="AB17" s="11"/>
      <c r="AC17" s="11"/>
      <c r="AD17" s="11"/>
      <c r="AE17" s="11"/>
      <c r="AF17" s="15">
        <f t="shared" si="3"/>
        <v>0</v>
      </c>
    </row>
    <row r="18" spans="2:32" ht="14.4" customHeight="1" x14ac:dyDescent="0.3">
      <c r="B18" s="3" t="s">
        <v>83</v>
      </c>
      <c r="C18" s="24" t="s">
        <v>74</v>
      </c>
      <c r="D18" s="3" t="s">
        <v>34</v>
      </c>
      <c r="E18" s="8"/>
      <c r="F18" s="11">
        <v>0</v>
      </c>
      <c r="G18" s="11">
        <v>444019.20000000001</v>
      </c>
      <c r="H18" s="11">
        <v>75739.199999999997</v>
      </c>
      <c r="I18" s="11">
        <v>0</v>
      </c>
      <c r="J18" s="11">
        <v>0</v>
      </c>
      <c r="K18" s="11">
        <v>0</v>
      </c>
      <c r="L18" s="15">
        <f t="shared" si="0"/>
        <v>519758.4</v>
      </c>
      <c r="M18" s="8"/>
      <c r="N18" s="11">
        <v>0</v>
      </c>
      <c r="O18" s="11">
        <v>0</v>
      </c>
      <c r="P18" s="15">
        <f t="shared" si="1"/>
        <v>0</v>
      </c>
      <c r="Q18" s="8"/>
      <c r="R18" s="11"/>
      <c r="S18" s="11"/>
      <c r="T18" s="11"/>
      <c r="U18" s="11"/>
      <c r="V18" s="11"/>
      <c r="W18" s="11"/>
      <c r="X18" s="15">
        <f t="shared" si="2"/>
        <v>0</v>
      </c>
      <c r="Y18" s="8"/>
      <c r="Z18" s="11"/>
      <c r="AA18" s="11"/>
      <c r="AB18" s="11"/>
      <c r="AC18" s="11"/>
      <c r="AD18" s="11"/>
      <c r="AE18" s="11"/>
      <c r="AF18" s="15">
        <f t="shared" si="3"/>
        <v>0</v>
      </c>
    </row>
    <row r="19" spans="2:32" ht="14.4" customHeight="1" x14ac:dyDescent="0.3">
      <c r="B19" s="3" t="s">
        <v>84</v>
      </c>
      <c r="C19" s="24" t="s">
        <v>74</v>
      </c>
      <c r="D19" s="3" t="s">
        <v>31</v>
      </c>
      <c r="E19" s="8"/>
      <c r="F19" s="11">
        <v>448512</v>
      </c>
      <c r="G19" s="11">
        <v>46800</v>
      </c>
      <c r="H19" s="11">
        <v>494126.4</v>
      </c>
      <c r="I19" s="11">
        <v>332550</v>
      </c>
      <c r="J19" s="11">
        <v>215100</v>
      </c>
      <c r="K19" s="11">
        <v>319500</v>
      </c>
      <c r="L19" s="15">
        <f t="shared" si="0"/>
        <v>1856588.4</v>
      </c>
      <c r="M19" s="8"/>
      <c r="N19" s="11">
        <v>240300</v>
      </c>
      <c r="O19" s="11">
        <v>365850</v>
      </c>
      <c r="P19" s="15">
        <f t="shared" si="1"/>
        <v>606150</v>
      </c>
      <c r="Q19" s="8"/>
      <c r="R19" s="11"/>
      <c r="S19" s="11"/>
      <c r="T19" s="11"/>
      <c r="U19" s="11"/>
      <c r="V19" s="11"/>
      <c r="W19" s="11"/>
      <c r="X19" s="15">
        <f t="shared" si="2"/>
        <v>0</v>
      </c>
      <c r="Y19" s="8"/>
      <c r="Z19" s="11"/>
      <c r="AA19" s="11"/>
      <c r="AB19" s="11"/>
      <c r="AC19" s="11"/>
      <c r="AD19" s="11"/>
      <c r="AE19" s="11"/>
      <c r="AF19" s="15">
        <f t="shared" si="3"/>
        <v>0</v>
      </c>
    </row>
    <row r="20" spans="2:32" ht="14.4" customHeight="1" x14ac:dyDescent="0.3">
      <c r="B20" s="3" t="s">
        <v>85</v>
      </c>
      <c r="C20" s="24" t="s">
        <v>74</v>
      </c>
      <c r="D20" s="3" t="s">
        <v>18</v>
      </c>
      <c r="E20" s="8"/>
      <c r="F20" s="11">
        <v>328709.40000000002</v>
      </c>
      <c r="G20" s="11">
        <v>271231.8</v>
      </c>
      <c r="H20" s="11">
        <v>138344.1</v>
      </c>
      <c r="I20" s="11">
        <v>18450</v>
      </c>
      <c r="J20" s="11">
        <v>98550</v>
      </c>
      <c r="K20" s="11">
        <v>152100</v>
      </c>
      <c r="L20" s="15">
        <f t="shared" si="0"/>
        <v>1007385.2999999999</v>
      </c>
      <c r="M20" s="8"/>
      <c r="N20" s="11">
        <v>77400</v>
      </c>
      <c r="O20" s="11">
        <v>0</v>
      </c>
      <c r="P20" s="15">
        <f t="shared" si="1"/>
        <v>77400</v>
      </c>
      <c r="Q20" s="8"/>
      <c r="R20" s="11"/>
      <c r="S20" s="11"/>
      <c r="T20" s="11"/>
      <c r="U20" s="11"/>
      <c r="V20" s="11"/>
      <c r="W20" s="11"/>
      <c r="X20" s="15">
        <f t="shared" si="2"/>
        <v>0</v>
      </c>
      <c r="Y20" s="8"/>
      <c r="Z20" s="11"/>
      <c r="AA20" s="11"/>
      <c r="AB20" s="11"/>
      <c r="AC20" s="11"/>
      <c r="AD20" s="11"/>
      <c r="AE20" s="11"/>
      <c r="AF20" s="15">
        <f t="shared" si="3"/>
        <v>0</v>
      </c>
    </row>
    <row r="21" spans="2:32" ht="14.4" customHeight="1" x14ac:dyDescent="0.3">
      <c r="B21" s="3" t="s">
        <v>86</v>
      </c>
      <c r="C21" s="24" t="s">
        <v>74</v>
      </c>
      <c r="D21" s="3" t="s">
        <v>11</v>
      </c>
      <c r="E21" s="8"/>
      <c r="F21" s="11">
        <v>60300</v>
      </c>
      <c r="G21" s="11">
        <v>329365.8</v>
      </c>
      <c r="H21" s="11">
        <v>0</v>
      </c>
      <c r="I21" s="11">
        <v>0</v>
      </c>
      <c r="J21" s="11">
        <v>0</v>
      </c>
      <c r="K21" s="11">
        <v>96300</v>
      </c>
      <c r="L21" s="15">
        <f t="shared" si="0"/>
        <v>485965.8</v>
      </c>
      <c r="M21" s="8"/>
      <c r="N21" s="11">
        <v>18900</v>
      </c>
      <c r="O21" s="11">
        <v>0</v>
      </c>
      <c r="P21" s="15">
        <f t="shared" si="1"/>
        <v>18900</v>
      </c>
      <c r="Q21" s="8"/>
      <c r="R21" s="11"/>
      <c r="S21" s="11"/>
      <c r="T21" s="11"/>
      <c r="U21" s="11"/>
      <c r="V21" s="11"/>
      <c r="W21" s="11"/>
      <c r="X21" s="15">
        <f t="shared" si="2"/>
        <v>0</v>
      </c>
      <c r="Y21" s="8"/>
      <c r="Z21" s="11"/>
      <c r="AA21" s="11"/>
      <c r="AB21" s="11"/>
      <c r="AC21" s="11"/>
      <c r="AD21" s="11"/>
      <c r="AE21" s="11"/>
      <c r="AF21" s="15">
        <f t="shared" si="3"/>
        <v>0</v>
      </c>
    </row>
    <row r="22" spans="2:32" ht="14.4" customHeight="1" x14ac:dyDescent="0.3">
      <c r="B22" s="3" t="s">
        <v>87</v>
      </c>
      <c r="C22" s="24" t="s">
        <v>74</v>
      </c>
      <c r="D22" s="3" t="s">
        <v>9</v>
      </c>
      <c r="E22" s="8"/>
      <c r="F22" s="11">
        <v>0</v>
      </c>
      <c r="G22" s="11">
        <v>813684.9</v>
      </c>
      <c r="H22" s="11">
        <v>0</v>
      </c>
      <c r="I22" s="11">
        <v>0</v>
      </c>
      <c r="J22" s="11">
        <v>258300</v>
      </c>
      <c r="K22" s="11">
        <v>0</v>
      </c>
      <c r="L22" s="15">
        <f t="shared" si="0"/>
        <v>1071984.8999999999</v>
      </c>
      <c r="M22" s="8"/>
      <c r="N22" s="11">
        <v>0</v>
      </c>
      <c r="O22" s="11">
        <v>584550</v>
      </c>
      <c r="P22" s="15">
        <f t="shared" si="1"/>
        <v>584550</v>
      </c>
      <c r="Q22" s="8"/>
      <c r="R22" s="11"/>
      <c r="S22" s="11"/>
      <c r="T22" s="11"/>
      <c r="U22" s="11"/>
      <c r="V22" s="11"/>
      <c r="W22" s="11"/>
      <c r="X22" s="15">
        <f t="shared" si="2"/>
        <v>0</v>
      </c>
      <c r="Y22" s="8"/>
      <c r="Z22" s="11"/>
      <c r="AA22" s="11"/>
      <c r="AB22" s="11"/>
      <c r="AC22" s="11"/>
      <c r="AD22" s="11"/>
      <c r="AE22" s="11"/>
      <c r="AF22" s="15">
        <f t="shared" si="3"/>
        <v>0</v>
      </c>
    </row>
    <row r="23" spans="2:32" ht="14.4" customHeight="1" x14ac:dyDescent="0.3">
      <c r="B23" s="3" t="s">
        <v>88</v>
      </c>
      <c r="C23" s="24" t="s">
        <v>74</v>
      </c>
      <c r="D23" s="3" t="s">
        <v>49</v>
      </c>
      <c r="E23" s="8"/>
      <c r="F23" s="11">
        <v>80625.600000000006</v>
      </c>
      <c r="G23" s="11">
        <v>123381.6</v>
      </c>
      <c r="H23" s="11">
        <v>51307.199999999997</v>
      </c>
      <c r="I23" s="11">
        <v>12600</v>
      </c>
      <c r="J23" s="11">
        <v>35100</v>
      </c>
      <c r="K23" s="11">
        <v>40950</v>
      </c>
      <c r="L23" s="15">
        <f t="shared" si="0"/>
        <v>343964.4</v>
      </c>
      <c r="M23" s="8"/>
      <c r="N23" s="11">
        <v>40050</v>
      </c>
      <c r="O23" s="11">
        <v>43200</v>
      </c>
      <c r="P23" s="15">
        <f t="shared" si="1"/>
        <v>83250</v>
      </c>
      <c r="Q23" s="8"/>
      <c r="R23" s="11"/>
      <c r="S23" s="11"/>
      <c r="T23" s="11"/>
      <c r="U23" s="11"/>
      <c r="V23" s="11"/>
      <c r="W23" s="11"/>
      <c r="X23" s="15">
        <f t="shared" si="2"/>
        <v>0</v>
      </c>
      <c r="Y23" s="8"/>
      <c r="Z23" s="11"/>
      <c r="AA23" s="11"/>
      <c r="AB23" s="11"/>
      <c r="AC23" s="11"/>
      <c r="AD23" s="11"/>
      <c r="AE23" s="11"/>
      <c r="AF23" s="15">
        <f t="shared" si="3"/>
        <v>0</v>
      </c>
    </row>
    <row r="24" spans="2:32" ht="14.4" customHeight="1" x14ac:dyDescent="0.3">
      <c r="B24" s="3" t="s">
        <v>89</v>
      </c>
      <c r="C24" s="24" t="s">
        <v>74</v>
      </c>
      <c r="D24" s="3" t="s">
        <v>12</v>
      </c>
      <c r="E24" s="8"/>
      <c r="F24" s="11">
        <v>0</v>
      </c>
      <c r="G24" s="11">
        <v>426048</v>
      </c>
      <c r="H24" s="11">
        <v>88650</v>
      </c>
      <c r="I24" s="11">
        <v>0</v>
      </c>
      <c r="J24" s="11">
        <v>0</v>
      </c>
      <c r="K24" s="11">
        <v>0</v>
      </c>
      <c r="L24" s="15">
        <f t="shared" si="0"/>
        <v>514698</v>
      </c>
      <c r="M24" s="8"/>
      <c r="N24" s="11">
        <v>230850</v>
      </c>
      <c r="O24" s="11">
        <v>0</v>
      </c>
      <c r="P24" s="15">
        <f t="shared" si="1"/>
        <v>230850</v>
      </c>
      <c r="Q24" s="8"/>
      <c r="R24" s="11"/>
      <c r="S24" s="11"/>
      <c r="T24" s="11"/>
      <c r="U24" s="11"/>
      <c r="V24" s="11"/>
      <c r="W24" s="11"/>
      <c r="X24" s="15">
        <f t="shared" si="2"/>
        <v>0</v>
      </c>
      <c r="Y24" s="8"/>
      <c r="Z24" s="11"/>
      <c r="AA24" s="11"/>
      <c r="AB24" s="11"/>
      <c r="AC24" s="11"/>
      <c r="AD24" s="11"/>
      <c r="AE24" s="11"/>
      <c r="AF24" s="15">
        <f t="shared" si="3"/>
        <v>0</v>
      </c>
    </row>
    <row r="25" spans="2:32" ht="14.4" customHeight="1" x14ac:dyDescent="0.3">
      <c r="B25" s="3" t="s">
        <v>90</v>
      </c>
      <c r="C25" s="24" t="s">
        <v>74</v>
      </c>
      <c r="D25" s="3" t="s">
        <v>26</v>
      </c>
      <c r="E25" s="8"/>
      <c r="F25" s="11">
        <v>83479.5</v>
      </c>
      <c r="G25" s="11">
        <v>67435.5</v>
      </c>
      <c r="H25" s="11">
        <v>60400.200000000004</v>
      </c>
      <c r="I25" s="11">
        <v>40500</v>
      </c>
      <c r="J25" s="11">
        <v>27450</v>
      </c>
      <c r="K25" s="11">
        <v>52200</v>
      </c>
      <c r="L25" s="15">
        <f t="shared" si="0"/>
        <v>331465.2</v>
      </c>
      <c r="M25" s="8"/>
      <c r="N25" s="11">
        <v>30150</v>
      </c>
      <c r="O25" s="11">
        <v>45450</v>
      </c>
      <c r="P25" s="15">
        <f t="shared" si="1"/>
        <v>75600</v>
      </c>
      <c r="Q25" s="8"/>
      <c r="R25" s="11"/>
      <c r="S25" s="11"/>
      <c r="T25" s="11"/>
      <c r="U25" s="11"/>
      <c r="V25" s="11"/>
      <c r="W25" s="11"/>
      <c r="X25" s="15">
        <f t="shared" si="2"/>
        <v>0</v>
      </c>
      <c r="Y25" s="8"/>
      <c r="Z25" s="11"/>
      <c r="AA25" s="11"/>
      <c r="AB25" s="11"/>
      <c r="AC25" s="11"/>
      <c r="AD25" s="11"/>
      <c r="AE25" s="11"/>
      <c r="AF25" s="15">
        <f t="shared" si="3"/>
        <v>0</v>
      </c>
    </row>
    <row r="26" spans="2:32" ht="14.4" customHeight="1" x14ac:dyDescent="0.3">
      <c r="B26" s="3" t="s">
        <v>91</v>
      </c>
      <c r="C26" s="24" t="s">
        <v>74</v>
      </c>
      <c r="D26" s="3" t="s">
        <v>25</v>
      </c>
      <c r="E26" s="8"/>
      <c r="F26" s="11">
        <v>0</v>
      </c>
      <c r="G26" s="11">
        <v>629256.30000000005</v>
      </c>
      <c r="H26" s="11">
        <v>0</v>
      </c>
      <c r="I26" s="11">
        <v>0</v>
      </c>
      <c r="J26" s="11">
        <v>0</v>
      </c>
      <c r="K26" s="11">
        <v>268650</v>
      </c>
      <c r="L26" s="15">
        <f t="shared" si="0"/>
        <v>897906.3</v>
      </c>
      <c r="M26" s="8"/>
      <c r="N26" s="11">
        <v>0</v>
      </c>
      <c r="O26" s="11">
        <v>0</v>
      </c>
      <c r="P26" s="15">
        <f t="shared" si="1"/>
        <v>0</v>
      </c>
      <c r="Q26" s="8"/>
      <c r="R26" s="11"/>
      <c r="S26" s="11"/>
      <c r="T26" s="11"/>
      <c r="U26" s="11"/>
      <c r="V26" s="11"/>
      <c r="W26" s="11"/>
      <c r="X26" s="15">
        <f t="shared" si="2"/>
        <v>0</v>
      </c>
      <c r="Y26" s="8"/>
      <c r="Z26" s="11"/>
      <c r="AA26" s="11"/>
      <c r="AB26" s="11"/>
      <c r="AC26" s="11"/>
      <c r="AD26" s="11"/>
      <c r="AE26" s="11"/>
      <c r="AF26" s="15">
        <f t="shared" si="3"/>
        <v>0</v>
      </c>
    </row>
    <row r="27" spans="2:32" ht="14.4" customHeight="1" x14ac:dyDescent="0.3">
      <c r="B27" s="3" t="s">
        <v>92</v>
      </c>
      <c r="C27" s="24" t="s">
        <v>74</v>
      </c>
      <c r="D27" s="3" t="s">
        <v>53</v>
      </c>
      <c r="E27" s="8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5">
        <f t="shared" si="0"/>
        <v>0</v>
      </c>
      <c r="M27" s="8"/>
      <c r="N27" s="11">
        <v>0</v>
      </c>
      <c r="O27" s="11">
        <v>11250</v>
      </c>
      <c r="P27" s="15">
        <f t="shared" si="1"/>
        <v>11250</v>
      </c>
      <c r="Q27" s="8"/>
      <c r="R27" s="11"/>
      <c r="S27" s="11"/>
      <c r="T27" s="11"/>
      <c r="U27" s="11"/>
      <c r="V27" s="11"/>
      <c r="W27" s="11"/>
      <c r="X27" s="15">
        <f t="shared" si="2"/>
        <v>0</v>
      </c>
      <c r="Y27" s="8"/>
      <c r="Z27" s="11"/>
      <c r="AA27" s="11"/>
      <c r="AB27" s="11"/>
      <c r="AC27" s="11"/>
      <c r="AD27" s="11"/>
      <c r="AE27" s="11"/>
      <c r="AF27" s="15">
        <f t="shared" si="3"/>
        <v>0</v>
      </c>
    </row>
    <row r="28" spans="2:32" ht="14.4" customHeight="1" x14ac:dyDescent="0.3">
      <c r="B28" s="3" t="s">
        <v>93</v>
      </c>
      <c r="C28" s="24" t="s">
        <v>94</v>
      </c>
      <c r="D28" s="3" t="s">
        <v>57</v>
      </c>
      <c r="E28" s="8"/>
      <c r="F28" s="11">
        <v>16264.8</v>
      </c>
      <c r="G28" s="11">
        <v>12343.2</v>
      </c>
      <c r="H28" s="11">
        <v>40052.400000000001</v>
      </c>
      <c r="I28" s="11">
        <v>0</v>
      </c>
      <c r="J28" s="11">
        <v>0</v>
      </c>
      <c r="K28" s="11">
        <v>15300</v>
      </c>
      <c r="L28" s="15">
        <f t="shared" si="0"/>
        <v>83960.4</v>
      </c>
      <c r="M28" s="8"/>
      <c r="N28" s="11">
        <v>0</v>
      </c>
      <c r="O28" s="11">
        <v>9450</v>
      </c>
      <c r="P28" s="15">
        <f t="shared" si="1"/>
        <v>9450</v>
      </c>
      <c r="Q28" s="8"/>
      <c r="R28" s="11">
        <v>14400</v>
      </c>
      <c r="S28" s="11">
        <v>9900</v>
      </c>
      <c r="T28" s="11">
        <v>0</v>
      </c>
      <c r="U28" s="11"/>
      <c r="V28" s="11"/>
      <c r="W28" s="11"/>
      <c r="X28" s="15">
        <f t="shared" si="2"/>
        <v>24300</v>
      </c>
      <c r="Y28" s="8"/>
      <c r="Z28" s="11">
        <f>F28-R28</f>
        <v>1864.7999999999993</v>
      </c>
      <c r="AA28" s="11">
        <f t="shared" ref="AA28:AE28" si="4">G28-S28</f>
        <v>2443.2000000000007</v>
      </c>
      <c r="AB28" s="11">
        <f t="shared" si="4"/>
        <v>40052.400000000001</v>
      </c>
      <c r="AC28" s="11">
        <f t="shared" si="4"/>
        <v>0</v>
      </c>
      <c r="AD28" s="11">
        <f t="shared" si="4"/>
        <v>0</v>
      </c>
      <c r="AE28" s="11">
        <f t="shared" si="4"/>
        <v>15300</v>
      </c>
      <c r="AF28" s="15">
        <f t="shared" si="3"/>
        <v>59660.4</v>
      </c>
    </row>
    <row r="29" spans="2:32" ht="14.4" customHeight="1" x14ac:dyDescent="0.3">
      <c r="B29" s="3" t="s">
        <v>95</v>
      </c>
      <c r="C29" s="24" t="s">
        <v>94</v>
      </c>
      <c r="D29" s="3" t="s">
        <v>20</v>
      </c>
      <c r="E29" s="8"/>
      <c r="F29" s="11">
        <v>83068.800000000003</v>
      </c>
      <c r="G29" s="11">
        <v>99105.7</v>
      </c>
      <c r="H29" s="11">
        <v>48092.4</v>
      </c>
      <c r="I29" s="11">
        <v>0</v>
      </c>
      <c r="J29" s="11">
        <v>34843.199999999997</v>
      </c>
      <c r="K29" s="11">
        <v>52971.6</v>
      </c>
      <c r="L29" s="15">
        <f t="shared" si="0"/>
        <v>318081.69999999995</v>
      </c>
      <c r="M29" s="8"/>
      <c r="N29" s="11">
        <v>25200</v>
      </c>
      <c r="O29" s="11">
        <v>40821.599999999999</v>
      </c>
      <c r="P29" s="15">
        <f t="shared" si="1"/>
        <v>66021.600000000006</v>
      </c>
      <c r="Q29" s="8"/>
      <c r="R29" s="26">
        <v>70200</v>
      </c>
      <c r="S29" s="26">
        <v>43200</v>
      </c>
      <c r="T29" s="26">
        <v>35550</v>
      </c>
      <c r="U29" s="26">
        <v>0</v>
      </c>
      <c r="V29" s="26">
        <v>36450</v>
      </c>
      <c r="W29" s="26">
        <v>123550</v>
      </c>
      <c r="X29" s="29">
        <f>SUM(R29:W33)</f>
        <v>308950</v>
      </c>
      <c r="Y29" s="8"/>
      <c r="Z29" s="26">
        <f>SUM(F29:F33)-R29</f>
        <v>137869.13</v>
      </c>
      <c r="AA29" s="26">
        <f t="shared" ref="AA29:AE29" si="5">SUM(G29:G33)-S29</f>
        <v>200567.36000000002</v>
      </c>
      <c r="AB29" s="26">
        <f t="shared" si="5"/>
        <v>136575.34</v>
      </c>
      <c r="AC29" s="26">
        <f t="shared" si="5"/>
        <v>34951.199999999997</v>
      </c>
      <c r="AD29" s="26">
        <f t="shared" si="5"/>
        <v>37093.199999999997</v>
      </c>
      <c r="AE29" s="26">
        <f t="shared" si="5"/>
        <v>-32328.399999999994</v>
      </c>
      <c r="AF29" s="29">
        <f>SUM(Z29:AE33)</f>
        <v>514727.82999999996</v>
      </c>
    </row>
    <row r="30" spans="2:32" ht="14.4" customHeight="1" x14ac:dyDescent="0.3">
      <c r="B30" s="3" t="s">
        <v>95</v>
      </c>
      <c r="C30" s="24" t="s">
        <v>94</v>
      </c>
      <c r="D30" s="3" t="s">
        <v>38</v>
      </c>
      <c r="E30" s="8"/>
      <c r="F30" s="11">
        <v>106395.53</v>
      </c>
      <c r="G30" s="11">
        <v>91327.96</v>
      </c>
      <c r="H30" s="11">
        <v>74943.040000000008</v>
      </c>
      <c r="I30" s="11">
        <v>31351.200000000001</v>
      </c>
      <c r="J30" s="11">
        <v>31950</v>
      </c>
      <c r="K30" s="11">
        <v>31950</v>
      </c>
      <c r="L30" s="15">
        <f t="shared" si="0"/>
        <v>367917.73000000004</v>
      </c>
      <c r="M30" s="8"/>
      <c r="N30" s="11">
        <v>22500</v>
      </c>
      <c r="O30" s="11">
        <v>31500</v>
      </c>
      <c r="P30" s="15">
        <f t="shared" si="1"/>
        <v>54000</v>
      </c>
      <c r="Q30" s="8"/>
      <c r="R30" s="27"/>
      <c r="S30" s="27"/>
      <c r="T30" s="27"/>
      <c r="U30" s="27"/>
      <c r="V30" s="27"/>
      <c r="W30" s="27"/>
      <c r="X30" s="30"/>
      <c r="Y30" s="8"/>
      <c r="Z30" s="27"/>
      <c r="AA30" s="27"/>
      <c r="AB30" s="27"/>
      <c r="AC30" s="27"/>
      <c r="AD30" s="27"/>
      <c r="AE30" s="27"/>
      <c r="AF30" s="30"/>
    </row>
    <row r="31" spans="2:32" ht="14.4" customHeight="1" x14ac:dyDescent="0.3">
      <c r="B31" s="3" t="s">
        <v>95</v>
      </c>
      <c r="C31" s="24" t="s">
        <v>94</v>
      </c>
      <c r="D31" s="3" t="s">
        <v>40</v>
      </c>
      <c r="E31" s="8"/>
      <c r="F31" s="11">
        <v>0</v>
      </c>
      <c r="G31" s="11">
        <v>24907.5</v>
      </c>
      <c r="H31" s="11">
        <v>28552.5</v>
      </c>
      <c r="I31" s="11">
        <v>0</v>
      </c>
      <c r="J31" s="11">
        <v>0</v>
      </c>
      <c r="K31" s="11">
        <v>0</v>
      </c>
      <c r="L31" s="15">
        <f t="shared" si="0"/>
        <v>53460</v>
      </c>
      <c r="M31" s="8"/>
      <c r="N31" s="11">
        <v>0</v>
      </c>
      <c r="O31" s="11">
        <v>0</v>
      </c>
      <c r="P31" s="15">
        <f t="shared" si="1"/>
        <v>0</v>
      </c>
      <c r="Q31" s="8"/>
      <c r="R31" s="27"/>
      <c r="S31" s="27"/>
      <c r="T31" s="27"/>
      <c r="U31" s="27"/>
      <c r="V31" s="27"/>
      <c r="W31" s="27"/>
      <c r="X31" s="30"/>
      <c r="Y31" s="8"/>
      <c r="Z31" s="27"/>
      <c r="AA31" s="27"/>
      <c r="AB31" s="27"/>
      <c r="AC31" s="27"/>
      <c r="AD31" s="27"/>
      <c r="AE31" s="27"/>
      <c r="AF31" s="30"/>
    </row>
    <row r="32" spans="2:32" ht="14.4" customHeight="1" x14ac:dyDescent="0.3">
      <c r="B32" s="3" t="s">
        <v>95</v>
      </c>
      <c r="C32" s="24" t="s">
        <v>94</v>
      </c>
      <c r="D32" s="3" t="s">
        <v>41</v>
      </c>
      <c r="E32" s="8"/>
      <c r="F32" s="11">
        <v>18604.8</v>
      </c>
      <c r="G32" s="11">
        <v>28426.2</v>
      </c>
      <c r="H32" s="11">
        <v>20537.400000000001</v>
      </c>
      <c r="I32" s="11">
        <v>3600</v>
      </c>
      <c r="J32" s="11">
        <v>6750</v>
      </c>
      <c r="K32" s="11">
        <v>6300</v>
      </c>
      <c r="L32" s="15">
        <f t="shared" si="0"/>
        <v>84218.4</v>
      </c>
      <c r="M32" s="8"/>
      <c r="N32" s="11">
        <v>16650</v>
      </c>
      <c r="O32" s="11">
        <v>13950</v>
      </c>
      <c r="P32" s="15">
        <f t="shared" si="1"/>
        <v>30600</v>
      </c>
      <c r="Q32" s="8"/>
      <c r="R32" s="27"/>
      <c r="S32" s="27"/>
      <c r="T32" s="27"/>
      <c r="U32" s="27"/>
      <c r="V32" s="27"/>
      <c r="W32" s="27"/>
      <c r="X32" s="30"/>
      <c r="Y32" s="8"/>
      <c r="Z32" s="27"/>
      <c r="AA32" s="27"/>
      <c r="AB32" s="27"/>
      <c r="AC32" s="27"/>
      <c r="AD32" s="27"/>
      <c r="AE32" s="27"/>
      <c r="AF32" s="30"/>
    </row>
    <row r="33" spans="2:32" ht="14.4" customHeight="1" x14ac:dyDescent="0.3">
      <c r="B33" s="3" t="s">
        <v>95</v>
      </c>
      <c r="C33" s="24" t="s">
        <v>94</v>
      </c>
      <c r="D33" s="3" t="s">
        <v>48</v>
      </c>
      <c r="E33" s="8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5">
        <f t="shared" si="0"/>
        <v>0</v>
      </c>
      <c r="M33" s="8"/>
      <c r="N33" s="11">
        <v>0</v>
      </c>
      <c r="O33" s="11">
        <v>0</v>
      </c>
      <c r="P33" s="15">
        <f t="shared" si="1"/>
        <v>0</v>
      </c>
      <c r="Q33" s="8"/>
      <c r="R33" s="28"/>
      <c r="S33" s="28"/>
      <c r="T33" s="28"/>
      <c r="U33" s="28"/>
      <c r="V33" s="28"/>
      <c r="W33" s="28"/>
      <c r="X33" s="31"/>
      <c r="Y33" s="8"/>
      <c r="Z33" s="28"/>
      <c r="AA33" s="28"/>
      <c r="AB33" s="28"/>
      <c r="AC33" s="28"/>
      <c r="AD33" s="28"/>
      <c r="AE33" s="28"/>
      <c r="AF33" s="31"/>
    </row>
    <row r="34" spans="2:32" ht="14.4" customHeight="1" x14ac:dyDescent="0.3">
      <c r="B34" s="3" t="s">
        <v>96</v>
      </c>
      <c r="C34" s="24" t="s">
        <v>94</v>
      </c>
      <c r="D34" s="3" t="s">
        <v>21</v>
      </c>
      <c r="E34" s="8"/>
      <c r="F34" s="11">
        <v>90398.399999999994</v>
      </c>
      <c r="G34" s="11">
        <v>131932.79999999999</v>
      </c>
      <c r="H34" s="11">
        <v>64744.800000000003</v>
      </c>
      <c r="I34" s="11">
        <v>58315.199999999997</v>
      </c>
      <c r="J34" s="11">
        <v>11700</v>
      </c>
      <c r="K34" s="11">
        <v>25136.400000000001</v>
      </c>
      <c r="L34" s="15">
        <f t="shared" si="0"/>
        <v>382227.60000000003</v>
      </c>
      <c r="M34" s="8"/>
      <c r="N34" s="11">
        <v>17100</v>
      </c>
      <c r="O34" s="11">
        <v>21150</v>
      </c>
      <c r="P34" s="15">
        <f t="shared" si="1"/>
        <v>38250</v>
      </c>
      <c r="Q34" s="8"/>
      <c r="R34" s="26">
        <v>26100</v>
      </c>
      <c r="S34" s="26">
        <v>12600</v>
      </c>
      <c r="T34" s="26">
        <v>17100</v>
      </c>
      <c r="U34" s="26">
        <v>0</v>
      </c>
      <c r="V34" s="26">
        <v>10800</v>
      </c>
      <c r="W34" s="26">
        <v>0</v>
      </c>
      <c r="X34" s="29">
        <f>SUM(R34:W35)</f>
        <v>66600</v>
      </c>
      <c r="Y34" s="8"/>
      <c r="Z34" s="26">
        <f>SUM(F34:F35)-R34</f>
        <v>64298.399999999994</v>
      </c>
      <c r="AA34" s="26">
        <f t="shared" ref="AA34:AE34" si="6">SUM(G34:G35)-S34</f>
        <v>119332.79999999999</v>
      </c>
      <c r="AB34" s="26">
        <f t="shared" si="6"/>
        <v>47644.800000000003</v>
      </c>
      <c r="AC34" s="26">
        <f t="shared" si="6"/>
        <v>58315.199999999997</v>
      </c>
      <c r="AD34" s="26">
        <f t="shared" si="6"/>
        <v>900</v>
      </c>
      <c r="AE34" s="26">
        <f t="shared" si="6"/>
        <v>25136.400000000001</v>
      </c>
      <c r="AF34" s="29">
        <f>SUM(Z34:AE35)</f>
        <v>315627.60000000003</v>
      </c>
    </row>
    <row r="35" spans="2:32" ht="14.4" customHeight="1" x14ac:dyDescent="0.3">
      <c r="B35" s="3" t="s">
        <v>96</v>
      </c>
      <c r="C35" s="24" t="s">
        <v>94</v>
      </c>
      <c r="D35" s="3" t="s">
        <v>54</v>
      </c>
      <c r="E35" s="8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5">
        <f t="shared" si="0"/>
        <v>0</v>
      </c>
      <c r="M35" s="8"/>
      <c r="N35" s="11">
        <v>0</v>
      </c>
      <c r="O35" s="11">
        <v>0</v>
      </c>
      <c r="P35" s="15">
        <f t="shared" si="1"/>
        <v>0</v>
      </c>
      <c r="Q35" s="8"/>
      <c r="R35" s="28"/>
      <c r="S35" s="28"/>
      <c r="T35" s="28"/>
      <c r="U35" s="28"/>
      <c r="V35" s="28"/>
      <c r="W35" s="28"/>
      <c r="X35" s="31"/>
      <c r="Y35" s="8"/>
      <c r="Z35" s="28"/>
      <c r="AA35" s="28"/>
      <c r="AB35" s="28"/>
      <c r="AC35" s="28"/>
      <c r="AD35" s="28"/>
      <c r="AE35" s="28"/>
      <c r="AF35" s="31"/>
    </row>
    <row r="36" spans="2:32" ht="14.4" customHeight="1" x14ac:dyDescent="0.3">
      <c r="B36" s="3" t="s">
        <v>97</v>
      </c>
      <c r="C36" s="24" t="s">
        <v>94</v>
      </c>
      <c r="D36" s="3" t="s">
        <v>17</v>
      </c>
      <c r="E36" s="8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5">
        <f t="shared" si="0"/>
        <v>0</v>
      </c>
      <c r="M36" s="8"/>
      <c r="N36" s="11">
        <v>0</v>
      </c>
      <c r="O36" s="11">
        <v>0</v>
      </c>
      <c r="P36" s="15">
        <f t="shared" si="1"/>
        <v>0</v>
      </c>
      <c r="Q36" s="8"/>
      <c r="R36" s="11">
        <v>5400</v>
      </c>
      <c r="S36" s="11">
        <v>2700</v>
      </c>
      <c r="T36" s="11">
        <v>0</v>
      </c>
      <c r="U36" s="11">
        <v>17100</v>
      </c>
      <c r="V36" s="11">
        <v>2250</v>
      </c>
      <c r="W36" s="11">
        <v>0</v>
      </c>
      <c r="X36" s="15">
        <f t="shared" si="2"/>
        <v>27450</v>
      </c>
      <c r="Y36" s="8"/>
      <c r="Z36" s="11">
        <f>F36-R36</f>
        <v>-5400</v>
      </c>
      <c r="AA36" s="11">
        <f t="shared" ref="AA36" si="7">G36-S36</f>
        <v>-2700</v>
      </c>
      <c r="AB36" s="11">
        <f t="shared" ref="AB36" si="8">H36-T36</f>
        <v>0</v>
      </c>
      <c r="AC36" s="11">
        <f t="shared" ref="AC36" si="9">I36-U36</f>
        <v>-17100</v>
      </c>
      <c r="AD36" s="11">
        <f t="shared" ref="AD36" si="10">J36-V36</f>
        <v>-2250</v>
      </c>
      <c r="AE36" s="11">
        <f t="shared" ref="AE36" si="11">K36-W36</f>
        <v>0</v>
      </c>
      <c r="AF36" s="15">
        <f t="shared" ref="AF36" si="12">SUM(Z36:AE36)</f>
        <v>-27450</v>
      </c>
    </row>
    <row r="37" spans="2:32" ht="14.4" customHeight="1" x14ac:dyDescent="0.3">
      <c r="B37" s="3" t="s">
        <v>98</v>
      </c>
      <c r="C37" s="24" t="s">
        <v>94</v>
      </c>
      <c r="D37" s="3" t="s">
        <v>23</v>
      </c>
      <c r="E37" s="8"/>
      <c r="F37" s="11">
        <v>4838.3999999999996</v>
      </c>
      <c r="G37" s="11">
        <v>6039</v>
      </c>
      <c r="H37" s="11">
        <v>0</v>
      </c>
      <c r="I37" s="11">
        <v>0</v>
      </c>
      <c r="J37" s="11">
        <v>7532.1</v>
      </c>
      <c r="K37" s="11">
        <v>3172.5</v>
      </c>
      <c r="L37" s="15">
        <f t="shared" si="0"/>
        <v>21582</v>
      </c>
      <c r="M37" s="8"/>
      <c r="N37" s="11">
        <v>0</v>
      </c>
      <c r="O37" s="11">
        <v>0</v>
      </c>
      <c r="P37" s="15">
        <f t="shared" si="1"/>
        <v>0</v>
      </c>
      <c r="Q37" s="8"/>
      <c r="R37" s="26">
        <v>81900</v>
      </c>
      <c r="S37" s="26">
        <v>10750</v>
      </c>
      <c r="T37" s="26">
        <v>3100</v>
      </c>
      <c r="U37" s="26">
        <v>69750</v>
      </c>
      <c r="V37" s="26">
        <v>0</v>
      </c>
      <c r="W37" s="26">
        <v>0</v>
      </c>
      <c r="X37" s="29">
        <f>SUM(R37:W41)</f>
        <v>165500</v>
      </c>
      <c r="Y37" s="8"/>
      <c r="Z37" s="26">
        <f>SUM(F37:F41)-R37</f>
        <v>312254.39999999997</v>
      </c>
      <c r="AA37" s="26">
        <f t="shared" ref="AA37:AE37" si="13">SUM(G37:G41)-S37</f>
        <v>41002.699999999997</v>
      </c>
      <c r="AB37" s="26">
        <f t="shared" si="13"/>
        <v>198253.7</v>
      </c>
      <c r="AC37" s="26">
        <f t="shared" si="13"/>
        <v>-59909.4</v>
      </c>
      <c r="AD37" s="26">
        <f t="shared" si="13"/>
        <v>52795.199999999997</v>
      </c>
      <c r="AE37" s="26">
        <f t="shared" si="13"/>
        <v>3622.5</v>
      </c>
      <c r="AF37" s="29">
        <f>SUM(Z37:AE41)</f>
        <v>548019.1</v>
      </c>
    </row>
    <row r="38" spans="2:32" ht="14.4" customHeight="1" x14ac:dyDescent="0.3">
      <c r="B38" s="3" t="s">
        <v>98</v>
      </c>
      <c r="C38" s="24" t="s">
        <v>94</v>
      </c>
      <c r="D38" s="3" t="s">
        <v>46</v>
      </c>
      <c r="E38" s="8"/>
      <c r="F38" s="11">
        <v>9720</v>
      </c>
      <c r="G38" s="11">
        <v>0</v>
      </c>
      <c r="H38" s="11">
        <v>0</v>
      </c>
      <c r="I38" s="11">
        <v>2430</v>
      </c>
      <c r="J38" s="11">
        <v>0</v>
      </c>
      <c r="K38" s="11">
        <v>0</v>
      </c>
      <c r="L38" s="15">
        <f t="shared" si="0"/>
        <v>12150</v>
      </c>
      <c r="M38" s="8"/>
      <c r="N38" s="11">
        <v>0</v>
      </c>
      <c r="O38" s="11">
        <v>0</v>
      </c>
      <c r="P38" s="15">
        <f t="shared" si="1"/>
        <v>0</v>
      </c>
      <c r="Q38" s="8"/>
      <c r="R38" s="27"/>
      <c r="S38" s="27"/>
      <c r="T38" s="27"/>
      <c r="U38" s="27"/>
      <c r="V38" s="27"/>
      <c r="W38" s="27"/>
      <c r="X38" s="30"/>
      <c r="Y38" s="8"/>
      <c r="Z38" s="27"/>
      <c r="AA38" s="27"/>
      <c r="AB38" s="27"/>
      <c r="AC38" s="27"/>
      <c r="AD38" s="27"/>
      <c r="AE38" s="27"/>
      <c r="AF38" s="30"/>
    </row>
    <row r="39" spans="2:32" ht="14.4" customHeight="1" x14ac:dyDescent="0.3">
      <c r="B39" s="3" t="s">
        <v>98</v>
      </c>
      <c r="C39" s="24" t="s">
        <v>94</v>
      </c>
      <c r="D39" s="3" t="s">
        <v>59</v>
      </c>
      <c r="E39" s="8"/>
      <c r="F39" s="11">
        <v>6108</v>
      </c>
      <c r="G39" s="11">
        <v>3664.8</v>
      </c>
      <c r="H39" s="11">
        <v>0</v>
      </c>
      <c r="I39" s="11">
        <v>0</v>
      </c>
      <c r="J39" s="11">
        <v>0</v>
      </c>
      <c r="K39" s="11">
        <v>0</v>
      </c>
      <c r="L39" s="15">
        <f t="shared" si="0"/>
        <v>9772.7999999999993</v>
      </c>
      <c r="M39" s="8"/>
      <c r="N39" s="11">
        <v>0</v>
      </c>
      <c r="O39" s="11">
        <v>0</v>
      </c>
      <c r="P39" s="15">
        <f t="shared" si="1"/>
        <v>0</v>
      </c>
      <c r="Q39" s="8"/>
      <c r="R39" s="27"/>
      <c r="S39" s="27"/>
      <c r="T39" s="27"/>
      <c r="U39" s="27"/>
      <c r="V39" s="27"/>
      <c r="W39" s="27"/>
      <c r="X39" s="30"/>
      <c r="Y39" s="8"/>
      <c r="Z39" s="27"/>
      <c r="AA39" s="27"/>
      <c r="AB39" s="27"/>
      <c r="AC39" s="27"/>
      <c r="AD39" s="27"/>
      <c r="AE39" s="27"/>
      <c r="AF39" s="30"/>
    </row>
    <row r="40" spans="2:32" ht="14.4" customHeight="1" x14ac:dyDescent="0.3">
      <c r="B40" s="3" t="s">
        <v>98</v>
      </c>
      <c r="C40" s="24" t="s">
        <v>94</v>
      </c>
      <c r="D40" s="3" t="s">
        <v>60</v>
      </c>
      <c r="E40" s="8"/>
      <c r="F40" s="11">
        <v>33883.199999999997</v>
      </c>
      <c r="G40" s="11">
        <v>42048.9</v>
      </c>
      <c r="H40" s="11">
        <v>18113.7</v>
      </c>
      <c r="I40" s="11">
        <v>7410.6</v>
      </c>
      <c r="J40" s="11">
        <v>45263.1</v>
      </c>
      <c r="K40" s="11">
        <v>450</v>
      </c>
      <c r="L40" s="15">
        <f t="shared" si="0"/>
        <v>147169.5</v>
      </c>
      <c r="M40" s="8"/>
      <c r="N40" s="11">
        <v>13950</v>
      </c>
      <c r="O40" s="11">
        <v>9900</v>
      </c>
      <c r="P40" s="15">
        <f t="shared" si="1"/>
        <v>23850</v>
      </c>
      <c r="Q40" s="8"/>
      <c r="R40" s="27"/>
      <c r="S40" s="27"/>
      <c r="T40" s="27"/>
      <c r="U40" s="27"/>
      <c r="V40" s="27"/>
      <c r="W40" s="27"/>
      <c r="X40" s="30"/>
      <c r="Y40" s="8"/>
      <c r="Z40" s="27"/>
      <c r="AA40" s="27"/>
      <c r="AB40" s="27"/>
      <c r="AC40" s="27"/>
      <c r="AD40" s="27"/>
      <c r="AE40" s="27"/>
      <c r="AF40" s="30"/>
    </row>
    <row r="41" spans="2:32" ht="14.4" customHeight="1" x14ac:dyDescent="0.3">
      <c r="B41" s="3" t="s">
        <v>98</v>
      </c>
      <c r="C41" s="24" t="s">
        <v>94</v>
      </c>
      <c r="D41" s="3" t="s">
        <v>67</v>
      </c>
      <c r="E41" s="8"/>
      <c r="F41" s="11">
        <v>339604.8</v>
      </c>
      <c r="G41" s="11">
        <v>0</v>
      </c>
      <c r="H41" s="11">
        <v>183240</v>
      </c>
      <c r="I41" s="11">
        <v>0</v>
      </c>
      <c r="J41" s="11">
        <v>0</v>
      </c>
      <c r="K41" s="11">
        <v>0</v>
      </c>
      <c r="L41" s="15">
        <f t="shared" si="0"/>
        <v>522844.8</v>
      </c>
      <c r="M41" s="8"/>
      <c r="N41" s="11">
        <v>53550</v>
      </c>
      <c r="O41" s="11">
        <v>0</v>
      </c>
      <c r="P41" s="15">
        <f t="shared" si="1"/>
        <v>53550</v>
      </c>
      <c r="Q41" s="8"/>
      <c r="R41" s="28"/>
      <c r="S41" s="28"/>
      <c r="T41" s="28"/>
      <c r="U41" s="28"/>
      <c r="V41" s="28"/>
      <c r="W41" s="28"/>
      <c r="X41" s="31"/>
      <c r="Y41" s="8"/>
      <c r="Z41" s="28"/>
      <c r="AA41" s="28"/>
      <c r="AB41" s="28"/>
      <c r="AC41" s="28"/>
      <c r="AD41" s="28"/>
      <c r="AE41" s="28"/>
      <c r="AF41" s="31"/>
    </row>
    <row r="42" spans="2:32" ht="14.4" customHeight="1" x14ac:dyDescent="0.3">
      <c r="B42" s="3" t="s">
        <v>99</v>
      </c>
      <c r="C42" s="24" t="s">
        <v>94</v>
      </c>
      <c r="D42" s="3" t="s">
        <v>6</v>
      </c>
      <c r="E42" s="8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5">
        <f t="shared" si="0"/>
        <v>0</v>
      </c>
      <c r="M42" s="8"/>
      <c r="N42" s="11">
        <v>0</v>
      </c>
      <c r="O42" s="11">
        <v>0</v>
      </c>
      <c r="P42" s="15">
        <f t="shared" si="1"/>
        <v>0</v>
      </c>
      <c r="Q42" s="8"/>
      <c r="R42" s="26">
        <v>34200</v>
      </c>
      <c r="S42" s="26">
        <v>29250</v>
      </c>
      <c r="T42" s="26">
        <v>12600</v>
      </c>
      <c r="U42" s="26">
        <v>0</v>
      </c>
      <c r="V42" s="26">
        <v>0</v>
      </c>
      <c r="W42" s="26">
        <v>0</v>
      </c>
      <c r="X42" s="29">
        <f>SUM(R42:W47)</f>
        <v>76050</v>
      </c>
      <c r="Y42" s="8"/>
      <c r="Z42" s="26">
        <f>SUM(F42:F47)-R42</f>
        <v>-34200</v>
      </c>
      <c r="AA42" s="26">
        <f t="shared" ref="AA42:AE42" si="14">SUM(G42:G47)-S42</f>
        <v>-29250</v>
      </c>
      <c r="AB42" s="26">
        <f t="shared" si="14"/>
        <v>-12600</v>
      </c>
      <c r="AC42" s="26">
        <f t="shared" si="14"/>
        <v>0</v>
      </c>
      <c r="AD42" s="26">
        <f t="shared" si="14"/>
        <v>0</v>
      </c>
      <c r="AE42" s="26">
        <f t="shared" si="14"/>
        <v>0</v>
      </c>
      <c r="AF42" s="29">
        <f>SUM(Z42:AE47)</f>
        <v>-76050</v>
      </c>
    </row>
    <row r="43" spans="2:32" ht="14.4" customHeight="1" x14ac:dyDescent="0.3">
      <c r="B43" s="3" t="s">
        <v>99</v>
      </c>
      <c r="C43" s="24" t="s">
        <v>94</v>
      </c>
      <c r="D43" s="3" t="s">
        <v>8</v>
      </c>
      <c r="E43" s="8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5">
        <f t="shared" si="0"/>
        <v>0</v>
      </c>
      <c r="M43" s="8"/>
      <c r="N43" s="11">
        <v>0</v>
      </c>
      <c r="O43" s="11">
        <v>0</v>
      </c>
      <c r="P43" s="15">
        <f t="shared" si="1"/>
        <v>0</v>
      </c>
      <c r="Q43" s="8"/>
      <c r="R43" s="27"/>
      <c r="S43" s="27"/>
      <c r="T43" s="27"/>
      <c r="U43" s="27"/>
      <c r="V43" s="27"/>
      <c r="W43" s="27"/>
      <c r="X43" s="30"/>
      <c r="Y43" s="8"/>
      <c r="Z43" s="27"/>
      <c r="AA43" s="27"/>
      <c r="AB43" s="27"/>
      <c r="AC43" s="27"/>
      <c r="AD43" s="27"/>
      <c r="AE43" s="27"/>
      <c r="AF43" s="30"/>
    </row>
    <row r="44" spans="2:32" ht="14.4" customHeight="1" x14ac:dyDescent="0.3">
      <c r="B44" s="3" t="s">
        <v>99</v>
      </c>
      <c r="C44" s="24" t="s">
        <v>94</v>
      </c>
      <c r="D44" s="3" t="s">
        <v>30</v>
      </c>
      <c r="E44" s="8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5">
        <f t="shared" si="0"/>
        <v>0</v>
      </c>
      <c r="M44" s="8"/>
      <c r="N44" s="11">
        <v>0</v>
      </c>
      <c r="O44" s="11">
        <v>0</v>
      </c>
      <c r="P44" s="15">
        <f t="shared" si="1"/>
        <v>0</v>
      </c>
      <c r="Q44" s="8"/>
      <c r="R44" s="27"/>
      <c r="S44" s="27"/>
      <c r="T44" s="27"/>
      <c r="U44" s="27"/>
      <c r="V44" s="27"/>
      <c r="W44" s="27"/>
      <c r="X44" s="30"/>
      <c r="Y44" s="8"/>
      <c r="Z44" s="27"/>
      <c r="AA44" s="27"/>
      <c r="AB44" s="27"/>
      <c r="AC44" s="27"/>
      <c r="AD44" s="27"/>
      <c r="AE44" s="27"/>
      <c r="AF44" s="30"/>
    </row>
    <row r="45" spans="2:32" ht="14.4" customHeight="1" x14ac:dyDescent="0.3">
      <c r="B45" s="3" t="s">
        <v>99</v>
      </c>
      <c r="C45" s="24" t="s">
        <v>94</v>
      </c>
      <c r="D45" s="3" t="s">
        <v>44</v>
      </c>
      <c r="E45" s="8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5">
        <f t="shared" si="0"/>
        <v>0</v>
      </c>
      <c r="M45" s="8"/>
      <c r="N45" s="11">
        <v>0</v>
      </c>
      <c r="O45" s="11">
        <v>0</v>
      </c>
      <c r="P45" s="15">
        <f t="shared" si="1"/>
        <v>0</v>
      </c>
      <c r="Q45" s="8"/>
      <c r="R45" s="27"/>
      <c r="S45" s="27"/>
      <c r="T45" s="27"/>
      <c r="U45" s="27"/>
      <c r="V45" s="27"/>
      <c r="W45" s="27"/>
      <c r="X45" s="30"/>
      <c r="Y45" s="8"/>
      <c r="Z45" s="27"/>
      <c r="AA45" s="27"/>
      <c r="AB45" s="27"/>
      <c r="AC45" s="27"/>
      <c r="AD45" s="27"/>
      <c r="AE45" s="27"/>
      <c r="AF45" s="30"/>
    </row>
    <row r="46" spans="2:32" ht="14.4" customHeight="1" x14ac:dyDescent="0.3">
      <c r="B46" s="3" t="s">
        <v>99</v>
      </c>
      <c r="C46" s="24" t="s">
        <v>94</v>
      </c>
      <c r="D46" s="3" t="s">
        <v>63</v>
      </c>
      <c r="E46" s="8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5">
        <f t="shared" si="0"/>
        <v>0</v>
      </c>
      <c r="M46" s="8"/>
      <c r="N46" s="11">
        <v>0</v>
      </c>
      <c r="O46" s="11">
        <v>0</v>
      </c>
      <c r="P46" s="15">
        <f t="shared" si="1"/>
        <v>0</v>
      </c>
      <c r="Q46" s="8"/>
      <c r="R46" s="27"/>
      <c r="S46" s="27"/>
      <c r="T46" s="27"/>
      <c r="U46" s="27"/>
      <c r="V46" s="27"/>
      <c r="W46" s="27"/>
      <c r="X46" s="30"/>
      <c r="Y46" s="8"/>
      <c r="Z46" s="27"/>
      <c r="AA46" s="27"/>
      <c r="AB46" s="27"/>
      <c r="AC46" s="27"/>
      <c r="AD46" s="27"/>
      <c r="AE46" s="27"/>
      <c r="AF46" s="30"/>
    </row>
    <row r="47" spans="2:32" ht="14.4" customHeight="1" x14ac:dyDescent="0.3">
      <c r="B47" s="3" t="s">
        <v>99</v>
      </c>
      <c r="C47" s="24" t="s">
        <v>94</v>
      </c>
      <c r="D47" s="3" t="s">
        <v>64</v>
      </c>
      <c r="E47" s="8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5">
        <f t="shared" si="0"/>
        <v>0</v>
      </c>
      <c r="M47" s="8"/>
      <c r="N47" s="11">
        <v>0</v>
      </c>
      <c r="O47" s="11">
        <v>0</v>
      </c>
      <c r="P47" s="15">
        <f t="shared" si="1"/>
        <v>0</v>
      </c>
      <c r="Q47" s="8"/>
      <c r="R47" s="28"/>
      <c r="S47" s="28"/>
      <c r="T47" s="28"/>
      <c r="U47" s="28"/>
      <c r="V47" s="28"/>
      <c r="W47" s="28"/>
      <c r="X47" s="31"/>
      <c r="Y47" s="8"/>
      <c r="Z47" s="28"/>
      <c r="AA47" s="28"/>
      <c r="AB47" s="28"/>
      <c r="AC47" s="28"/>
      <c r="AD47" s="28"/>
      <c r="AE47" s="28"/>
      <c r="AF47" s="31"/>
    </row>
    <row r="48" spans="2:32" ht="14.4" customHeight="1" x14ac:dyDescent="0.3">
      <c r="B48" s="3" t="s">
        <v>100</v>
      </c>
      <c r="C48" s="24" t="s">
        <v>94</v>
      </c>
      <c r="D48" s="3" t="s">
        <v>24</v>
      </c>
      <c r="E48" s="8"/>
      <c r="F48" s="11">
        <v>56193.599999999999</v>
      </c>
      <c r="G48" s="11">
        <v>29318.400000000001</v>
      </c>
      <c r="H48" s="11">
        <v>0</v>
      </c>
      <c r="I48" s="11">
        <v>18450</v>
      </c>
      <c r="J48" s="11">
        <v>17550</v>
      </c>
      <c r="K48" s="11">
        <v>0</v>
      </c>
      <c r="L48" s="15">
        <f t="shared" si="0"/>
        <v>121512</v>
      </c>
      <c r="M48" s="8"/>
      <c r="N48" s="11">
        <v>0</v>
      </c>
      <c r="O48" s="11">
        <v>15750</v>
      </c>
      <c r="P48" s="15">
        <f t="shared" si="1"/>
        <v>15750</v>
      </c>
      <c r="Q48" s="8"/>
      <c r="R48" s="26">
        <v>51800</v>
      </c>
      <c r="S48" s="26">
        <v>48150</v>
      </c>
      <c r="T48" s="26">
        <v>72550</v>
      </c>
      <c r="U48" s="26">
        <v>124250</v>
      </c>
      <c r="V48" s="26">
        <v>69300</v>
      </c>
      <c r="W48" s="26">
        <v>70300</v>
      </c>
      <c r="X48" s="29">
        <f>SUM(R48:W50)</f>
        <v>436350</v>
      </c>
      <c r="Y48" s="8"/>
      <c r="Z48" s="26">
        <f>SUM(F48:F50)-R48</f>
        <v>45928</v>
      </c>
      <c r="AA48" s="26">
        <f t="shared" ref="AA48:AE48" si="15">SUM(G48:G50)-S48</f>
        <v>77674.799999999988</v>
      </c>
      <c r="AB48" s="26">
        <f t="shared" si="15"/>
        <v>38615.600000000006</v>
      </c>
      <c r="AC48" s="26">
        <f t="shared" si="15"/>
        <v>-54050</v>
      </c>
      <c r="AD48" s="26">
        <f t="shared" si="15"/>
        <v>-51750</v>
      </c>
      <c r="AE48" s="26">
        <f t="shared" si="15"/>
        <v>-60400</v>
      </c>
      <c r="AF48" s="29">
        <f>SUM(Z48:AE50)</f>
        <v>-3981.6000000000058</v>
      </c>
    </row>
    <row r="49" spans="2:32" ht="14.4" customHeight="1" x14ac:dyDescent="0.3">
      <c r="B49" s="3" t="s">
        <v>100</v>
      </c>
      <c r="C49" s="24" t="s">
        <v>94</v>
      </c>
      <c r="D49" s="3" t="s">
        <v>52</v>
      </c>
      <c r="E49" s="8"/>
      <c r="F49" s="11">
        <v>21988.799999999999</v>
      </c>
      <c r="G49" s="11">
        <v>54972</v>
      </c>
      <c r="H49" s="11">
        <v>18324</v>
      </c>
      <c r="I49" s="11">
        <v>0</v>
      </c>
      <c r="J49" s="11">
        <v>0</v>
      </c>
      <c r="K49" s="11">
        <v>9900</v>
      </c>
      <c r="L49" s="15">
        <f t="shared" si="0"/>
        <v>105184.8</v>
      </c>
      <c r="M49" s="8"/>
      <c r="N49" s="11">
        <v>28350</v>
      </c>
      <c r="O49" s="11">
        <v>9450</v>
      </c>
      <c r="P49" s="15">
        <f t="shared" si="1"/>
        <v>37800</v>
      </c>
      <c r="Q49" s="8"/>
      <c r="R49" s="27"/>
      <c r="S49" s="27"/>
      <c r="T49" s="27"/>
      <c r="U49" s="27"/>
      <c r="V49" s="27"/>
      <c r="W49" s="27"/>
      <c r="X49" s="30"/>
      <c r="Y49" s="8"/>
      <c r="Z49" s="27"/>
      <c r="AA49" s="27"/>
      <c r="AB49" s="27"/>
      <c r="AC49" s="27"/>
      <c r="AD49" s="27"/>
      <c r="AE49" s="27"/>
      <c r="AF49" s="30"/>
    </row>
    <row r="50" spans="2:32" ht="14.4" customHeight="1" x14ac:dyDescent="0.3">
      <c r="B50" s="3" t="s">
        <v>100</v>
      </c>
      <c r="C50" s="24" t="s">
        <v>94</v>
      </c>
      <c r="D50" s="3" t="s">
        <v>66</v>
      </c>
      <c r="E50" s="8"/>
      <c r="F50" s="11">
        <v>19545.599999999999</v>
      </c>
      <c r="G50" s="11">
        <v>41534.400000000001</v>
      </c>
      <c r="H50" s="11">
        <v>92841.600000000006</v>
      </c>
      <c r="I50" s="11">
        <v>51750</v>
      </c>
      <c r="J50" s="11">
        <v>0</v>
      </c>
      <c r="K50" s="11">
        <v>0</v>
      </c>
      <c r="L50" s="15">
        <f t="shared" si="0"/>
        <v>205671.6</v>
      </c>
      <c r="M50" s="8"/>
      <c r="N50" s="11">
        <v>20250</v>
      </c>
      <c r="O50" s="11">
        <v>20250</v>
      </c>
      <c r="P50" s="15">
        <f t="shared" si="1"/>
        <v>40500</v>
      </c>
      <c r="Q50" s="8"/>
      <c r="R50" s="28"/>
      <c r="S50" s="28"/>
      <c r="T50" s="28"/>
      <c r="U50" s="28"/>
      <c r="V50" s="28"/>
      <c r="W50" s="28"/>
      <c r="X50" s="31"/>
      <c r="Y50" s="8"/>
      <c r="Z50" s="28"/>
      <c r="AA50" s="28"/>
      <c r="AB50" s="28"/>
      <c r="AC50" s="28"/>
      <c r="AD50" s="28"/>
      <c r="AE50" s="28"/>
      <c r="AF50" s="31"/>
    </row>
    <row r="51" spans="2:32" ht="14.4" customHeight="1" x14ac:dyDescent="0.3">
      <c r="B51" s="3" t="s">
        <v>78</v>
      </c>
      <c r="C51" s="24" t="s">
        <v>94</v>
      </c>
      <c r="D51" s="3" t="s">
        <v>5</v>
      </c>
      <c r="E51" s="8"/>
      <c r="F51" s="11">
        <v>577410.30000000005</v>
      </c>
      <c r="G51" s="11">
        <v>302706.90000000002</v>
      </c>
      <c r="H51" s="11">
        <v>668944.79999999993</v>
      </c>
      <c r="I51" s="11">
        <v>17100</v>
      </c>
      <c r="J51" s="11">
        <v>140400</v>
      </c>
      <c r="K51" s="11">
        <v>218250</v>
      </c>
      <c r="L51" s="15">
        <f t="shared" si="0"/>
        <v>1924812</v>
      </c>
      <c r="M51" s="8"/>
      <c r="N51" s="11">
        <v>205650</v>
      </c>
      <c r="O51" s="11">
        <v>301500</v>
      </c>
      <c r="P51" s="15">
        <f t="shared" si="1"/>
        <v>507150</v>
      </c>
      <c r="Q51" s="8"/>
      <c r="R51" s="26">
        <v>33750</v>
      </c>
      <c r="S51" s="26">
        <v>16000</v>
      </c>
      <c r="T51" s="26">
        <v>900</v>
      </c>
      <c r="U51" s="26">
        <v>46650</v>
      </c>
      <c r="V51" s="26">
        <v>47250</v>
      </c>
      <c r="W51" s="26">
        <v>290250</v>
      </c>
      <c r="X51" s="29">
        <f>SUM(R51:W54)</f>
        <v>434800</v>
      </c>
      <c r="Y51" s="8"/>
      <c r="Z51" s="26">
        <f>SUM(F51:F54)-R51</f>
        <v>635401.82000000007</v>
      </c>
      <c r="AA51" s="26">
        <f t="shared" ref="AA51:AE51" si="16">SUM(G51:G54)-S51</f>
        <v>354956.23</v>
      </c>
      <c r="AB51" s="26">
        <f t="shared" si="16"/>
        <v>688150.22</v>
      </c>
      <c r="AC51" s="26">
        <f t="shared" si="16"/>
        <v>77175.3</v>
      </c>
      <c r="AD51" s="26">
        <f t="shared" si="16"/>
        <v>124459.82</v>
      </c>
      <c r="AE51" s="26">
        <f t="shared" si="16"/>
        <v>-24300</v>
      </c>
      <c r="AF51" s="29">
        <f>SUM(Z51:AE54)</f>
        <v>1855843.3900000001</v>
      </c>
    </row>
    <row r="52" spans="2:32" ht="14.4" customHeight="1" x14ac:dyDescent="0.3">
      <c r="B52" s="3" t="s">
        <v>78</v>
      </c>
      <c r="C52" s="24" t="s">
        <v>94</v>
      </c>
      <c r="D52" s="3" t="s">
        <v>42</v>
      </c>
      <c r="E52" s="8"/>
      <c r="F52" s="11">
        <v>81901.5</v>
      </c>
      <c r="G52" s="11">
        <v>7329.6</v>
      </c>
      <c r="H52" s="11">
        <v>0</v>
      </c>
      <c r="I52" s="11">
        <v>104925.3</v>
      </c>
      <c r="J52" s="11">
        <v>13693.2</v>
      </c>
      <c r="K52" s="11">
        <v>24750</v>
      </c>
      <c r="L52" s="15">
        <f t="shared" si="0"/>
        <v>232599.60000000003</v>
      </c>
      <c r="M52" s="8"/>
      <c r="N52" s="11">
        <v>46350</v>
      </c>
      <c r="O52" s="11">
        <v>45000</v>
      </c>
      <c r="P52" s="15">
        <f t="shared" si="1"/>
        <v>91350</v>
      </c>
      <c r="Q52" s="8"/>
      <c r="R52" s="27"/>
      <c r="S52" s="27"/>
      <c r="T52" s="27"/>
      <c r="U52" s="27"/>
      <c r="V52" s="27"/>
      <c r="W52" s="27"/>
      <c r="X52" s="30"/>
      <c r="Y52" s="8"/>
      <c r="Z52" s="27"/>
      <c r="AA52" s="27"/>
      <c r="AB52" s="27"/>
      <c r="AC52" s="27"/>
      <c r="AD52" s="27"/>
      <c r="AE52" s="27"/>
      <c r="AF52" s="30"/>
    </row>
    <row r="53" spans="2:32" ht="14.4" customHeight="1" x14ac:dyDescent="0.3">
      <c r="B53" s="3" t="s">
        <v>78</v>
      </c>
      <c r="C53" s="24" t="s">
        <v>94</v>
      </c>
      <c r="D53" s="3" t="s">
        <v>50</v>
      </c>
      <c r="E53" s="8"/>
      <c r="F53" s="11">
        <v>9840.02</v>
      </c>
      <c r="G53" s="11">
        <v>53798.48</v>
      </c>
      <c r="H53" s="11">
        <v>20105.419999999998</v>
      </c>
      <c r="I53" s="11">
        <v>1800</v>
      </c>
      <c r="J53" s="11">
        <v>17616.62</v>
      </c>
      <c r="K53" s="11">
        <v>22950</v>
      </c>
      <c r="L53" s="15">
        <f t="shared" si="0"/>
        <v>126110.54</v>
      </c>
      <c r="M53" s="8"/>
      <c r="N53" s="11">
        <v>11700</v>
      </c>
      <c r="O53" s="11">
        <v>25650</v>
      </c>
      <c r="P53" s="15">
        <f t="shared" si="1"/>
        <v>37350</v>
      </c>
      <c r="Q53" s="8"/>
      <c r="R53" s="27"/>
      <c r="S53" s="27"/>
      <c r="T53" s="27"/>
      <c r="U53" s="27"/>
      <c r="V53" s="27"/>
      <c r="W53" s="27"/>
      <c r="X53" s="30"/>
      <c r="Y53" s="8"/>
      <c r="Z53" s="27"/>
      <c r="AA53" s="27"/>
      <c r="AB53" s="27"/>
      <c r="AC53" s="27"/>
      <c r="AD53" s="27"/>
      <c r="AE53" s="27"/>
      <c r="AF53" s="30"/>
    </row>
    <row r="54" spans="2:32" ht="14.4" customHeight="1" x14ac:dyDescent="0.3">
      <c r="B54" s="3" t="s">
        <v>78</v>
      </c>
      <c r="C54" s="24" t="s">
        <v>94</v>
      </c>
      <c r="D54" s="3" t="s">
        <v>61</v>
      </c>
      <c r="E54" s="8"/>
      <c r="F54" s="11">
        <v>0</v>
      </c>
      <c r="G54" s="11">
        <v>7121.25</v>
      </c>
      <c r="H54" s="11">
        <v>0</v>
      </c>
      <c r="I54" s="11">
        <v>0</v>
      </c>
      <c r="J54" s="11">
        <v>0</v>
      </c>
      <c r="K54" s="11">
        <v>0</v>
      </c>
      <c r="L54" s="15">
        <f t="shared" si="0"/>
        <v>7121.25</v>
      </c>
      <c r="M54" s="8"/>
      <c r="N54" s="11">
        <v>0</v>
      </c>
      <c r="O54" s="11">
        <v>450</v>
      </c>
      <c r="P54" s="15">
        <f t="shared" si="1"/>
        <v>450</v>
      </c>
      <c r="Q54" s="8"/>
      <c r="R54" s="28"/>
      <c r="S54" s="28"/>
      <c r="T54" s="28"/>
      <c r="U54" s="28"/>
      <c r="V54" s="28"/>
      <c r="W54" s="28"/>
      <c r="X54" s="31"/>
      <c r="Y54" s="8"/>
      <c r="Z54" s="28"/>
      <c r="AA54" s="28"/>
      <c r="AB54" s="28"/>
      <c r="AC54" s="28"/>
      <c r="AD54" s="28"/>
      <c r="AE54" s="28"/>
      <c r="AF54" s="31"/>
    </row>
    <row r="55" spans="2:32" ht="14.4" customHeight="1" x14ac:dyDescent="0.3">
      <c r="B55" s="3" t="s">
        <v>101</v>
      </c>
      <c r="C55" s="24" t="s">
        <v>94</v>
      </c>
      <c r="D55" s="3" t="s">
        <v>22</v>
      </c>
      <c r="E55" s="8"/>
      <c r="F55" s="11">
        <v>259670.85</v>
      </c>
      <c r="G55" s="11">
        <v>168823.8</v>
      </c>
      <c r="H55" s="11">
        <v>167920.05000000002</v>
      </c>
      <c r="I55" s="11">
        <v>214090.65</v>
      </c>
      <c r="J55" s="11">
        <v>173001.60000000001</v>
      </c>
      <c r="K55" s="11">
        <v>152743.20000000001</v>
      </c>
      <c r="L55" s="15">
        <f t="shared" si="0"/>
        <v>1136250.1500000001</v>
      </c>
      <c r="M55" s="8"/>
      <c r="N55" s="11">
        <v>171900</v>
      </c>
      <c r="O55" s="11">
        <v>120600</v>
      </c>
      <c r="P55" s="15">
        <f t="shared" si="1"/>
        <v>292500</v>
      </c>
      <c r="Q55" s="8"/>
      <c r="R55" s="11">
        <v>28350</v>
      </c>
      <c r="S55" s="11">
        <v>90000</v>
      </c>
      <c r="T55" s="11">
        <v>72900</v>
      </c>
      <c r="U55" s="11">
        <v>0</v>
      </c>
      <c r="V55" s="11">
        <v>99000</v>
      </c>
      <c r="W55" s="11">
        <v>205500</v>
      </c>
      <c r="X55" s="15">
        <f t="shared" si="2"/>
        <v>495750</v>
      </c>
      <c r="Y55" s="8"/>
      <c r="Z55" s="11">
        <f t="shared" ref="Z55:Z56" si="17">F55-R55</f>
        <v>231320.85</v>
      </c>
      <c r="AA55" s="11">
        <f t="shared" ref="AA55:AA56" si="18">G55-S55</f>
        <v>78823.799999999988</v>
      </c>
      <c r="AB55" s="11">
        <f t="shared" ref="AB55:AB56" si="19">H55-T55</f>
        <v>95020.050000000017</v>
      </c>
      <c r="AC55" s="11">
        <f t="shared" ref="AC55:AC56" si="20">I55-U55</f>
        <v>214090.65</v>
      </c>
      <c r="AD55" s="11">
        <f t="shared" ref="AD55:AD56" si="21">J55-V55</f>
        <v>74001.600000000006</v>
      </c>
      <c r="AE55" s="11">
        <f t="shared" ref="AE55:AE56" si="22">K55-W55</f>
        <v>-52756.799999999988</v>
      </c>
      <c r="AF55" s="15">
        <f t="shared" ref="AF55:AF56" si="23">SUM(Z55:AE55)</f>
        <v>640500.15000000014</v>
      </c>
    </row>
    <row r="56" spans="2:32" ht="14.4" customHeight="1" x14ac:dyDescent="0.3">
      <c r="B56" s="3" t="s">
        <v>102</v>
      </c>
      <c r="C56" s="24" t="s">
        <v>94</v>
      </c>
      <c r="D56" s="3" t="s">
        <v>10</v>
      </c>
      <c r="E56" s="8"/>
      <c r="F56" s="11">
        <v>576273.6</v>
      </c>
      <c r="G56" s="11">
        <v>409686</v>
      </c>
      <c r="H56" s="11">
        <v>522073.2</v>
      </c>
      <c r="I56" s="11">
        <v>0</v>
      </c>
      <c r="J56" s="11">
        <v>72900</v>
      </c>
      <c r="K56" s="11">
        <v>135900</v>
      </c>
      <c r="L56" s="15">
        <f t="shared" si="0"/>
        <v>1716832.8</v>
      </c>
      <c r="M56" s="8"/>
      <c r="N56" s="11">
        <v>450</v>
      </c>
      <c r="O56" s="11">
        <v>0</v>
      </c>
      <c r="P56" s="15">
        <f t="shared" si="1"/>
        <v>450</v>
      </c>
      <c r="Q56" s="8"/>
      <c r="R56" s="11">
        <v>900</v>
      </c>
      <c r="S56" s="11">
        <v>450</v>
      </c>
      <c r="T56" s="11">
        <v>19800</v>
      </c>
      <c r="U56" s="11">
        <v>0</v>
      </c>
      <c r="V56" s="11">
        <v>154800</v>
      </c>
      <c r="W56" s="11">
        <v>0</v>
      </c>
      <c r="X56" s="15">
        <f t="shared" si="2"/>
        <v>175950</v>
      </c>
      <c r="Y56" s="8"/>
      <c r="Z56" s="11">
        <f t="shared" si="17"/>
        <v>575373.6</v>
      </c>
      <c r="AA56" s="11">
        <f t="shared" si="18"/>
        <v>409236</v>
      </c>
      <c r="AB56" s="11">
        <f t="shared" si="19"/>
        <v>502273.2</v>
      </c>
      <c r="AC56" s="11">
        <f t="shared" si="20"/>
        <v>0</v>
      </c>
      <c r="AD56" s="11">
        <f t="shared" si="21"/>
        <v>-81900</v>
      </c>
      <c r="AE56" s="11">
        <f t="shared" si="22"/>
        <v>135900</v>
      </c>
      <c r="AF56" s="15">
        <f t="shared" si="23"/>
        <v>1540882.8</v>
      </c>
    </row>
    <row r="57" spans="2:32" ht="14.4" customHeight="1" x14ac:dyDescent="0.3">
      <c r="B57" s="3" t="s">
        <v>103</v>
      </c>
      <c r="C57" s="24" t="s">
        <v>94</v>
      </c>
      <c r="D57" s="3" t="s">
        <v>19</v>
      </c>
      <c r="E57" s="8"/>
      <c r="F57" s="11">
        <v>18774</v>
      </c>
      <c r="G57" s="11">
        <v>31761.599999999999</v>
      </c>
      <c r="H57" s="11">
        <v>30990</v>
      </c>
      <c r="I57" s="11">
        <v>6750</v>
      </c>
      <c r="J57" s="11">
        <v>5850</v>
      </c>
      <c r="K57" s="11">
        <v>1350</v>
      </c>
      <c r="L57" s="15">
        <f t="shared" si="0"/>
        <v>95475.6</v>
      </c>
      <c r="M57" s="8"/>
      <c r="N57" s="11">
        <v>450</v>
      </c>
      <c r="O57" s="11">
        <v>900</v>
      </c>
      <c r="P57" s="15">
        <f t="shared" si="1"/>
        <v>1350</v>
      </c>
      <c r="Q57" s="8"/>
      <c r="R57" s="26">
        <v>124250</v>
      </c>
      <c r="S57" s="26">
        <v>122850</v>
      </c>
      <c r="T57" s="26">
        <v>108450</v>
      </c>
      <c r="U57" s="26">
        <v>283200</v>
      </c>
      <c r="V57" s="26">
        <v>0</v>
      </c>
      <c r="W57" s="26">
        <v>266100</v>
      </c>
      <c r="X57" s="29">
        <f>SUM(R57:W62)</f>
        <v>904850</v>
      </c>
      <c r="Y57" s="8"/>
      <c r="Z57" s="26">
        <f>SUM(F57:F62)-R57</f>
        <v>733885.89999999991</v>
      </c>
      <c r="AA57" s="26">
        <f t="shared" ref="AA57:AE57" si="24">SUM(G57:G62)-S57</f>
        <v>460660.80000000005</v>
      </c>
      <c r="AB57" s="26">
        <f t="shared" si="24"/>
        <v>293776.65000000002</v>
      </c>
      <c r="AC57" s="26">
        <f t="shared" si="24"/>
        <v>-73950</v>
      </c>
      <c r="AD57" s="26">
        <f t="shared" si="24"/>
        <v>154350</v>
      </c>
      <c r="AE57" s="26">
        <f t="shared" si="24"/>
        <v>-69450</v>
      </c>
      <c r="AF57" s="29">
        <f>SUM(Z57:AE62)</f>
        <v>1499273.35</v>
      </c>
    </row>
    <row r="58" spans="2:32" ht="14.4" customHeight="1" x14ac:dyDescent="0.3">
      <c r="B58" s="3" t="s">
        <v>103</v>
      </c>
      <c r="C58" s="24" t="s">
        <v>94</v>
      </c>
      <c r="D58" s="3" t="s">
        <v>37</v>
      </c>
      <c r="E58" s="8"/>
      <c r="F58" s="11">
        <v>124840.79999999999</v>
      </c>
      <c r="G58" s="11">
        <v>106653.6</v>
      </c>
      <c r="H58" s="11">
        <v>46153.350000000006</v>
      </c>
      <c r="I58" s="11">
        <v>48600</v>
      </c>
      <c r="J58" s="11">
        <v>11250</v>
      </c>
      <c r="K58" s="11">
        <v>900</v>
      </c>
      <c r="L58" s="15">
        <f t="shared" si="0"/>
        <v>338397.75</v>
      </c>
      <c r="M58" s="8"/>
      <c r="N58" s="11">
        <v>3150</v>
      </c>
      <c r="O58" s="11">
        <v>40950</v>
      </c>
      <c r="P58" s="15">
        <f t="shared" si="1"/>
        <v>44100</v>
      </c>
      <c r="Q58" s="8"/>
      <c r="R58" s="27"/>
      <c r="S58" s="27"/>
      <c r="T58" s="27"/>
      <c r="U58" s="27"/>
      <c r="V58" s="27"/>
      <c r="W58" s="27"/>
      <c r="X58" s="30"/>
      <c r="Y58" s="8"/>
      <c r="Z58" s="27"/>
      <c r="AA58" s="27"/>
      <c r="AB58" s="27"/>
      <c r="AC58" s="27"/>
      <c r="AD58" s="27"/>
      <c r="AE58" s="27"/>
      <c r="AF58" s="30"/>
    </row>
    <row r="59" spans="2:32" ht="14.4" customHeight="1" x14ac:dyDescent="0.3">
      <c r="B59" s="3" t="s">
        <v>103</v>
      </c>
      <c r="C59" s="24" t="s">
        <v>94</v>
      </c>
      <c r="D59" s="3" t="s">
        <v>45</v>
      </c>
      <c r="E59" s="8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5">
        <f t="shared" si="0"/>
        <v>0</v>
      </c>
      <c r="M59" s="8"/>
      <c r="N59" s="11">
        <v>0</v>
      </c>
      <c r="O59" s="11">
        <v>0</v>
      </c>
      <c r="P59" s="15">
        <f t="shared" si="1"/>
        <v>0</v>
      </c>
      <c r="Q59" s="8"/>
      <c r="R59" s="27"/>
      <c r="S59" s="27"/>
      <c r="T59" s="27"/>
      <c r="U59" s="27"/>
      <c r="V59" s="27"/>
      <c r="W59" s="27"/>
      <c r="X59" s="30"/>
      <c r="Y59" s="8"/>
      <c r="Z59" s="27"/>
      <c r="AA59" s="27"/>
      <c r="AB59" s="27"/>
      <c r="AC59" s="27"/>
      <c r="AD59" s="27"/>
      <c r="AE59" s="27"/>
      <c r="AF59" s="30"/>
    </row>
    <row r="60" spans="2:32" ht="14.4" customHeight="1" x14ac:dyDescent="0.3">
      <c r="B60" s="3" t="s">
        <v>103</v>
      </c>
      <c r="C60" s="24" t="s">
        <v>94</v>
      </c>
      <c r="D60" s="3" t="s">
        <v>58</v>
      </c>
      <c r="E60" s="8"/>
      <c r="F60" s="11">
        <v>169269.9</v>
      </c>
      <c r="G60" s="11">
        <v>135323.70000000001</v>
      </c>
      <c r="H60" s="11">
        <v>255002.1</v>
      </c>
      <c r="I60" s="11">
        <v>88200</v>
      </c>
      <c r="J60" s="11">
        <v>97200</v>
      </c>
      <c r="K60" s="11">
        <v>156600</v>
      </c>
      <c r="L60" s="15">
        <f t="shared" si="0"/>
        <v>901595.7</v>
      </c>
      <c r="M60" s="8"/>
      <c r="N60" s="11">
        <v>105750</v>
      </c>
      <c r="O60" s="11">
        <v>89550</v>
      </c>
      <c r="P60" s="15">
        <f t="shared" si="1"/>
        <v>195300</v>
      </c>
      <c r="Q60" s="8"/>
      <c r="R60" s="27"/>
      <c r="S60" s="27"/>
      <c r="T60" s="27"/>
      <c r="U60" s="27"/>
      <c r="V60" s="27"/>
      <c r="W60" s="27"/>
      <c r="X60" s="30"/>
      <c r="Y60" s="8"/>
      <c r="Z60" s="27"/>
      <c r="AA60" s="27"/>
      <c r="AB60" s="27"/>
      <c r="AC60" s="27"/>
      <c r="AD60" s="27"/>
      <c r="AE60" s="27"/>
      <c r="AF60" s="30"/>
    </row>
    <row r="61" spans="2:32" ht="14.4" customHeight="1" x14ac:dyDescent="0.3">
      <c r="B61" s="3" t="s">
        <v>103</v>
      </c>
      <c r="C61" s="24" t="s">
        <v>94</v>
      </c>
      <c r="D61" s="3" t="s">
        <v>62</v>
      </c>
      <c r="E61" s="8"/>
      <c r="F61" s="11">
        <v>102032.1</v>
      </c>
      <c r="G61" s="11">
        <v>74864.399999999994</v>
      </c>
      <c r="H61" s="11">
        <v>9151.2000000000007</v>
      </c>
      <c r="I61" s="11">
        <v>35550</v>
      </c>
      <c r="J61" s="11">
        <v>37350</v>
      </c>
      <c r="K61" s="11">
        <v>37800</v>
      </c>
      <c r="L61" s="15">
        <f t="shared" si="0"/>
        <v>296747.7</v>
      </c>
      <c r="M61" s="8"/>
      <c r="N61" s="11">
        <v>43200</v>
      </c>
      <c r="O61" s="11">
        <v>98100</v>
      </c>
      <c r="P61" s="15">
        <f t="shared" si="1"/>
        <v>141300</v>
      </c>
      <c r="Q61" s="8"/>
      <c r="R61" s="27"/>
      <c r="S61" s="27"/>
      <c r="T61" s="27"/>
      <c r="U61" s="27"/>
      <c r="V61" s="27"/>
      <c r="W61" s="27"/>
      <c r="X61" s="30"/>
      <c r="Y61" s="8"/>
      <c r="Z61" s="27"/>
      <c r="AA61" s="27"/>
      <c r="AB61" s="27"/>
      <c r="AC61" s="27"/>
      <c r="AD61" s="27"/>
      <c r="AE61" s="27"/>
      <c r="AF61" s="30"/>
    </row>
    <row r="62" spans="2:32" ht="14.4" customHeight="1" x14ac:dyDescent="0.3">
      <c r="B62" s="3" t="s">
        <v>103</v>
      </c>
      <c r="C62" s="24" t="s">
        <v>94</v>
      </c>
      <c r="D62" s="3" t="s">
        <v>65</v>
      </c>
      <c r="E62" s="8"/>
      <c r="F62" s="11">
        <v>443219.10000000003</v>
      </c>
      <c r="G62" s="11">
        <v>234907.5</v>
      </c>
      <c r="H62" s="11">
        <v>60930</v>
      </c>
      <c r="I62" s="11">
        <v>30150</v>
      </c>
      <c r="J62" s="11">
        <v>2700</v>
      </c>
      <c r="K62" s="11">
        <v>0</v>
      </c>
      <c r="L62" s="15">
        <f t="shared" si="0"/>
        <v>771906.60000000009</v>
      </c>
      <c r="M62" s="8"/>
      <c r="N62" s="11">
        <v>0</v>
      </c>
      <c r="O62" s="11">
        <v>0</v>
      </c>
      <c r="P62" s="15">
        <f t="shared" si="1"/>
        <v>0</v>
      </c>
      <c r="Q62" s="8"/>
      <c r="R62" s="28"/>
      <c r="S62" s="28"/>
      <c r="T62" s="28"/>
      <c r="U62" s="28"/>
      <c r="V62" s="28"/>
      <c r="W62" s="28"/>
      <c r="X62" s="31"/>
      <c r="Y62" s="8"/>
      <c r="Z62" s="28"/>
      <c r="AA62" s="28"/>
      <c r="AB62" s="28"/>
      <c r="AC62" s="28"/>
      <c r="AD62" s="28"/>
      <c r="AE62" s="28"/>
      <c r="AF62" s="31"/>
    </row>
    <row r="63" spans="2:32" ht="14.4" customHeight="1" x14ac:dyDescent="0.3">
      <c r="B63" s="3" t="s">
        <v>104</v>
      </c>
      <c r="C63" s="24" t="s">
        <v>94</v>
      </c>
      <c r="D63" s="3" t="s">
        <v>27</v>
      </c>
      <c r="E63" s="8"/>
      <c r="F63" s="11">
        <v>0</v>
      </c>
      <c r="G63" s="11">
        <v>125824.8</v>
      </c>
      <c r="H63" s="11">
        <v>67188</v>
      </c>
      <c r="I63" s="11">
        <v>8551.2000000000007</v>
      </c>
      <c r="J63" s="11">
        <v>36321.599999999999</v>
      </c>
      <c r="K63" s="11">
        <v>27900</v>
      </c>
      <c r="L63" s="15">
        <f t="shared" si="0"/>
        <v>265785.59999999998</v>
      </c>
      <c r="M63" s="8"/>
      <c r="N63" s="11">
        <v>0</v>
      </c>
      <c r="O63" s="11">
        <v>39150</v>
      </c>
      <c r="P63" s="15">
        <f t="shared" si="1"/>
        <v>39150</v>
      </c>
      <c r="Q63" s="8"/>
      <c r="R63" s="26">
        <v>20700</v>
      </c>
      <c r="S63" s="26">
        <v>40500</v>
      </c>
      <c r="T63" s="26">
        <v>17150</v>
      </c>
      <c r="U63" s="26">
        <v>0</v>
      </c>
      <c r="V63" s="26">
        <v>25200</v>
      </c>
      <c r="W63" s="26">
        <v>98100</v>
      </c>
      <c r="X63" s="29">
        <f>SUM(R63:W65)</f>
        <v>201650</v>
      </c>
      <c r="Y63" s="8"/>
      <c r="Z63" s="26">
        <f>SUM(F63:F65)-R63</f>
        <v>-6899.4</v>
      </c>
      <c r="AA63" s="26">
        <f t="shared" ref="AA63:AE63" si="25">SUM(G63:G65)-S63</f>
        <v>118325.1</v>
      </c>
      <c r="AB63" s="26">
        <f t="shared" si="25"/>
        <v>59038</v>
      </c>
      <c r="AC63" s="26">
        <f t="shared" si="25"/>
        <v>8551.2000000000007</v>
      </c>
      <c r="AD63" s="26">
        <f t="shared" si="25"/>
        <v>35421.599999999999</v>
      </c>
      <c r="AE63" s="26">
        <f t="shared" si="25"/>
        <v>-7499.6999999999971</v>
      </c>
      <c r="AF63" s="29">
        <f>SUM(Z63:AE65)</f>
        <v>206936.80000000005</v>
      </c>
    </row>
    <row r="64" spans="2:32" ht="14.4" customHeight="1" x14ac:dyDescent="0.3">
      <c r="B64" s="3" t="s">
        <v>104</v>
      </c>
      <c r="C64" s="24" t="s">
        <v>94</v>
      </c>
      <c r="D64" s="3" t="s">
        <v>43</v>
      </c>
      <c r="E64" s="8"/>
      <c r="F64" s="11">
        <v>13800.6</v>
      </c>
      <c r="G64" s="11">
        <v>33000.300000000003</v>
      </c>
      <c r="H64" s="11">
        <v>9000</v>
      </c>
      <c r="I64" s="11">
        <v>0</v>
      </c>
      <c r="J64" s="11">
        <v>24300</v>
      </c>
      <c r="K64" s="11">
        <v>62700.3</v>
      </c>
      <c r="L64" s="15">
        <f t="shared" si="0"/>
        <v>142801.20000000001</v>
      </c>
      <c r="M64" s="8"/>
      <c r="N64" s="11">
        <v>0</v>
      </c>
      <c r="O64" s="11">
        <v>58650.3</v>
      </c>
      <c r="P64" s="15">
        <f t="shared" si="1"/>
        <v>58650.3</v>
      </c>
      <c r="Q64" s="8"/>
      <c r="R64" s="27"/>
      <c r="S64" s="27"/>
      <c r="T64" s="27"/>
      <c r="U64" s="27"/>
      <c r="V64" s="27"/>
      <c r="W64" s="27"/>
      <c r="X64" s="30"/>
      <c r="Y64" s="8"/>
      <c r="Z64" s="27"/>
      <c r="AA64" s="27"/>
      <c r="AB64" s="27"/>
      <c r="AC64" s="27"/>
      <c r="AD64" s="27"/>
      <c r="AE64" s="27"/>
      <c r="AF64" s="30"/>
    </row>
    <row r="65" spans="2:32" ht="14.4" customHeight="1" x14ac:dyDescent="0.3">
      <c r="B65" s="3" t="s">
        <v>104</v>
      </c>
      <c r="C65" s="24" t="s">
        <v>94</v>
      </c>
      <c r="D65" s="3" t="s">
        <v>56</v>
      </c>
      <c r="E65" s="8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5">
        <f t="shared" si="0"/>
        <v>0</v>
      </c>
      <c r="M65" s="8"/>
      <c r="N65" s="11">
        <v>0</v>
      </c>
      <c r="O65" s="11">
        <v>0</v>
      </c>
      <c r="P65" s="15">
        <f t="shared" si="1"/>
        <v>0</v>
      </c>
      <c r="Q65" s="8"/>
      <c r="R65" s="28"/>
      <c r="S65" s="28"/>
      <c r="T65" s="28"/>
      <c r="U65" s="28"/>
      <c r="V65" s="28"/>
      <c r="W65" s="28"/>
      <c r="X65" s="31"/>
      <c r="Y65" s="8"/>
      <c r="Z65" s="28"/>
      <c r="AA65" s="28"/>
      <c r="AB65" s="28"/>
      <c r="AC65" s="28"/>
      <c r="AD65" s="28"/>
      <c r="AE65" s="28"/>
      <c r="AF65" s="31"/>
    </row>
    <row r="66" spans="2:32" ht="14.4" customHeight="1" x14ac:dyDescent="0.3">
      <c r="B66" s="3" t="s">
        <v>105</v>
      </c>
      <c r="C66" s="24" t="s">
        <v>94</v>
      </c>
      <c r="D66" s="3" t="s">
        <v>36</v>
      </c>
      <c r="E66" s="8"/>
      <c r="F66" s="11">
        <v>0</v>
      </c>
      <c r="G66" s="11">
        <v>0</v>
      </c>
      <c r="H66" s="11">
        <v>0</v>
      </c>
      <c r="I66" s="11">
        <v>0</v>
      </c>
      <c r="J66" s="11">
        <v>18900</v>
      </c>
      <c r="K66" s="11">
        <v>0</v>
      </c>
      <c r="L66" s="15">
        <f t="shared" si="0"/>
        <v>18900</v>
      </c>
      <c r="M66" s="8"/>
      <c r="N66" s="11">
        <v>0</v>
      </c>
      <c r="O66" s="11">
        <v>32400</v>
      </c>
      <c r="P66" s="15">
        <f t="shared" si="1"/>
        <v>32400</v>
      </c>
      <c r="Q66" s="8"/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5">
        <f t="shared" si="2"/>
        <v>0</v>
      </c>
      <c r="Y66" s="8"/>
      <c r="Z66" s="11">
        <f>F66-R66</f>
        <v>0</v>
      </c>
      <c r="AA66" s="11">
        <f t="shared" ref="AA66" si="26">G66-S66</f>
        <v>0</v>
      </c>
      <c r="AB66" s="11">
        <f t="shared" ref="AB66" si="27">H66-T66</f>
        <v>0</v>
      </c>
      <c r="AC66" s="11">
        <f t="shared" ref="AC66" si="28">I66-U66</f>
        <v>0</v>
      </c>
      <c r="AD66" s="11">
        <f t="shared" ref="AD66" si="29">J66-V66</f>
        <v>18900</v>
      </c>
      <c r="AE66" s="11">
        <f t="shared" ref="AE66" si="30">K66-W66</f>
        <v>0</v>
      </c>
      <c r="AF66" s="15">
        <f t="shared" ref="AF66" si="31">SUM(Z66:AE66)</f>
        <v>18900</v>
      </c>
    </row>
    <row r="67" spans="2:32" ht="14.4" customHeight="1" x14ac:dyDescent="0.3">
      <c r="B67" s="3" t="s">
        <v>106</v>
      </c>
      <c r="C67" s="24" t="s">
        <v>94</v>
      </c>
      <c r="D67" s="3" t="s">
        <v>47</v>
      </c>
      <c r="E67" s="8"/>
      <c r="F67" s="11">
        <v>15880.8</v>
      </c>
      <c r="G67" s="11">
        <v>14659.2</v>
      </c>
      <c r="H67" s="11">
        <v>3600</v>
      </c>
      <c r="I67" s="11">
        <v>6750</v>
      </c>
      <c r="J67" s="11">
        <v>5400</v>
      </c>
      <c r="K67" s="11">
        <v>7200</v>
      </c>
      <c r="L67" s="15">
        <f t="shared" si="0"/>
        <v>53490</v>
      </c>
      <c r="M67" s="8"/>
      <c r="N67" s="11">
        <v>9000</v>
      </c>
      <c r="O67" s="11">
        <v>7200</v>
      </c>
      <c r="P67" s="15">
        <f>SUM(N67:O67)</f>
        <v>16200</v>
      </c>
      <c r="Q67" s="8"/>
      <c r="R67" s="26">
        <v>20700</v>
      </c>
      <c r="S67" s="26">
        <v>23400</v>
      </c>
      <c r="T67" s="26">
        <v>31500</v>
      </c>
      <c r="U67" s="26">
        <v>0</v>
      </c>
      <c r="V67" s="26">
        <v>18900</v>
      </c>
      <c r="W67" s="26">
        <v>20400</v>
      </c>
      <c r="X67" s="29">
        <f>SUM(R67:W68)</f>
        <v>114900</v>
      </c>
      <c r="Y67" s="8"/>
      <c r="Z67" s="26">
        <f>SUM(F67:F68)-R67</f>
        <v>-4819.2000000000007</v>
      </c>
      <c r="AA67" s="26">
        <f t="shared" ref="AA67:AE67" si="32">SUM(G67:G68)-S67</f>
        <v>-8740.7999999999993</v>
      </c>
      <c r="AB67" s="26">
        <f t="shared" si="32"/>
        <v>-27900</v>
      </c>
      <c r="AC67" s="26">
        <f t="shared" si="32"/>
        <v>6750</v>
      </c>
      <c r="AD67" s="26">
        <f t="shared" si="32"/>
        <v>-13500</v>
      </c>
      <c r="AE67" s="26">
        <f t="shared" si="32"/>
        <v>-13200</v>
      </c>
      <c r="AF67" s="29">
        <f>SUM(Z67:AE68)</f>
        <v>-61410</v>
      </c>
    </row>
    <row r="68" spans="2:32" ht="14.4" customHeight="1" x14ac:dyDescent="0.3">
      <c r="B68" s="3" t="s">
        <v>106</v>
      </c>
      <c r="C68" s="24" t="s">
        <v>94</v>
      </c>
      <c r="D68" s="3" t="s">
        <v>51</v>
      </c>
      <c r="E68" s="8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5">
        <f t="shared" si="0"/>
        <v>0</v>
      </c>
      <c r="M68" s="8"/>
      <c r="N68" s="11">
        <v>0</v>
      </c>
      <c r="O68" s="11">
        <v>0</v>
      </c>
      <c r="P68" s="15">
        <f t="shared" si="1"/>
        <v>0</v>
      </c>
      <c r="Q68" s="8"/>
      <c r="R68" s="28"/>
      <c r="S68" s="28"/>
      <c r="T68" s="28"/>
      <c r="U68" s="28"/>
      <c r="V68" s="28"/>
      <c r="W68" s="28"/>
      <c r="X68" s="31"/>
      <c r="Y68" s="8"/>
      <c r="Z68" s="28"/>
      <c r="AA68" s="28"/>
      <c r="AB68" s="28"/>
      <c r="AC68" s="28"/>
      <c r="AD68" s="28"/>
      <c r="AE68" s="28"/>
      <c r="AF68" s="31"/>
    </row>
    <row r="69" spans="2:32" ht="14.4" customHeight="1" x14ac:dyDescent="0.3">
      <c r="B69" s="3" t="s">
        <v>107</v>
      </c>
      <c r="C69" s="24" t="s">
        <v>94</v>
      </c>
      <c r="D69" s="3" t="s">
        <v>14</v>
      </c>
      <c r="E69" s="8"/>
      <c r="F69" s="11">
        <v>0</v>
      </c>
      <c r="G69" s="11">
        <v>128640</v>
      </c>
      <c r="H69" s="11">
        <v>160917.6</v>
      </c>
      <c r="I69" s="11">
        <v>0</v>
      </c>
      <c r="J69" s="11">
        <v>129600</v>
      </c>
      <c r="K69" s="11">
        <v>208350</v>
      </c>
      <c r="L69" s="15">
        <f t="shared" si="0"/>
        <v>627507.6</v>
      </c>
      <c r="M69" s="8"/>
      <c r="N69" s="11">
        <v>73800</v>
      </c>
      <c r="O69" s="11">
        <v>70650</v>
      </c>
      <c r="P69" s="15">
        <f t="shared" si="1"/>
        <v>144450</v>
      </c>
      <c r="Q69" s="8"/>
      <c r="R69" s="11">
        <v>0</v>
      </c>
      <c r="S69" s="11">
        <v>101350</v>
      </c>
      <c r="T69" s="11">
        <v>89650</v>
      </c>
      <c r="U69" s="11">
        <v>0</v>
      </c>
      <c r="V69" s="11">
        <v>121700</v>
      </c>
      <c r="W69" s="11">
        <v>211050</v>
      </c>
      <c r="X69" s="15">
        <f t="shared" si="2"/>
        <v>523750</v>
      </c>
      <c r="Y69" s="8"/>
      <c r="Z69" s="11">
        <f t="shared" ref="Z69:Z70" si="33">F69-R69</f>
        <v>0</v>
      </c>
      <c r="AA69" s="11">
        <f t="shared" ref="AA69:AA70" si="34">G69-S69</f>
        <v>27290</v>
      </c>
      <c r="AB69" s="11">
        <f t="shared" ref="AB69:AB70" si="35">H69-T69</f>
        <v>71267.600000000006</v>
      </c>
      <c r="AC69" s="11">
        <f t="shared" ref="AC69:AC70" si="36">I69-U69</f>
        <v>0</v>
      </c>
      <c r="AD69" s="11">
        <f t="shared" ref="AD69:AD70" si="37">J69-V69</f>
        <v>7900</v>
      </c>
      <c r="AE69" s="11">
        <f t="shared" ref="AE69:AE70" si="38">K69-W69</f>
        <v>-2700</v>
      </c>
      <c r="AF69" s="15">
        <f t="shared" ref="AF69:AF70" si="39">SUM(Z69:AE69)</f>
        <v>103757.6</v>
      </c>
    </row>
    <row r="70" spans="2:32" ht="14.4" customHeight="1" x14ac:dyDescent="0.3">
      <c r="B70" s="3" t="s">
        <v>108</v>
      </c>
      <c r="C70" s="24" t="s">
        <v>94</v>
      </c>
      <c r="D70" s="3" t="s">
        <v>15</v>
      </c>
      <c r="E70" s="8"/>
      <c r="F70" s="11">
        <v>0</v>
      </c>
      <c r="G70" s="11">
        <v>41534.400000000001</v>
      </c>
      <c r="H70" s="11">
        <v>30540</v>
      </c>
      <c r="I70" s="11">
        <v>11250</v>
      </c>
      <c r="J70" s="11">
        <v>11700</v>
      </c>
      <c r="K70" s="11">
        <v>11700</v>
      </c>
      <c r="L70" s="15">
        <f t="shared" si="0"/>
        <v>106724.4</v>
      </c>
      <c r="M70" s="8"/>
      <c r="N70" s="11">
        <v>0</v>
      </c>
      <c r="O70" s="11">
        <v>0</v>
      </c>
      <c r="P70" s="15">
        <f t="shared" si="1"/>
        <v>0</v>
      </c>
      <c r="Q70" s="8"/>
      <c r="R70" s="11">
        <v>0</v>
      </c>
      <c r="S70" s="11">
        <v>0</v>
      </c>
      <c r="T70" s="11">
        <v>0</v>
      </c>
      <c r="U70" s="11">
        <v>11250</v>
      </c>
      <c r="V70" s="11">
        <v>0</v>
      </c>
      <c r="W70" s="11">
        <v>11700</v>
      </c>
      <c r="X70" s="15">
        <f t="shared" si="2"/>
        <v>22950</v>
      </c>
      <c r="Y70" s="8"/>
      <c r="Z70" s="11">
        <f t="shared" si="33"/>
        <v>0</v>
      </c>
      <c r="AA70" s="11">
        <f t="shared" si="34"/>
        <v>41534.400000000001</v>
      </c>
      <c r="AB70" s="11">
        <f t="shared" si="35"/>
        <v>30540</v>
      </c>
      <c r="AC70" s="11">
        <f t="shared" si="36"/>
        <v>0</v>
      </c>
      <c r="AD70" s="11">
        <f t="shared" si="37"/>
        <v>11700</v>
      </c>
      <c r="AE70" s="11">
        <f t="shared" si="38"/>
        <v>0</v>
      </c>
      <c r="AF70" s="15">
        <f t="shared" si="39"/>
        <v>83774.399999999994</v>
      </c>
    </row>
    <row r="71" spans="2:32" ht="15" thickBot="1" x14ac:dyDescent="0.35">
      <c r="B71" s="18"/>
      <c r="C71" s="25"/>
      <c r="D71" s="3"/>
      <c r="E71" s="8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5">
        <f t="shared" si="0"/>
        <v>0</v>
      </c>
      <c r="M71" s="8"/>
      <c r="N71" s="11">
        <v>0</v>
      </c>
      <c r="O71" s="11">
        <v>0</v>
      </c>
      <c r="P71" s="15">
        <f t="shared" si="1"/>
        <v>0</v>
      </c>
      <c r="Q71" s="8"/>
      <c r="R71" s="11"/>
      <c r="S71" s="11"/>
      <c r="T71" s="11"/>
      <c r="U71" s="11"/>
      <c r="V71" s="11"/>
      <c r="W71" s="11"/>
      <c r="X71" s="15"/>
      <c r="Y71" s="8"/>
      <c r="Z71" s="11"/>
      <c r="AA71" s="11"/>
      <c r="AB71" s="11"/>
      <c r="AC71" s="11"/>
      <c r="AD71" s="11"/>
      <c r="AE71" s="11"/>
      <c r="AF71" s="15"/>
    </row>
    <row r="72" spans="2:32" ht="15" thickBot="1" x14ac:dyDescent="0.35">
      <c r="D72" s="4" t="s">
        <v>4</v>
      </c>
      <c r="E72" s="8"/>
      <c r="F72" s="6">
        <f>SUM(F8:F71)</f>
        <v>4575717.6999999993</v>
      </c>
      <c r="G72" s="6">
        <f t="shared" ref="G72:P72" si="40">SUM(G8:G71)</f>
        <v>6608347.0900000017</v>
      </c>
      <c r="H72" s="6">
        <f t="shared" si="40"/>
        <v>4060250.7600000002</v>
      </c>
      <c r="I72" s="6">
        <f t="shared" si="40"/>
        <v>1263624.1499999999</v>
      </c>
      <c r="J72" s="6">
        <f t="shared" si="40"/>
        <v>1925771.4200000004</v>
      </c>
      <c r="K72" s="6">
        <f t="shared" si="40"/>
        <v>2703774</v>
      </c>
      <c r="L72" s="6">
        <f t="shared" si="40"/>
        <v>21137485.120000005</v>
      </c>
      <c r="M72" s="8"/>
      <c r="N72" s="6">
        <f t="shared" si="40"/>
        <v>1737000</v>
      </c>
      <c r="O72" s="6">
        <f t="shared" si="40"/>
        <v>2376471.9</v>
      </c>
      <c r="P72" s="6">
        <f t="shared" si="40"/>
        <v>4113471.9</v>
      </c>
      <c r="Q72" s="8"/>
      <c r="R72" s="6">
        <f>SUM(R8:R71)</f>
        <v>512650</v>
      </c>
      <c r="S72" s="6">
        <f t="shared" ref="S72" si="41">SUM(S8:S71)</f>
        <v>551100</v>
      </c>
      <c r="T72" s="6">
        <f t="shared" ref="T72" si="42">SUM(T8:T71)</f>
        <v>481250</v>
      </c>
      <c r="U72" s="6">
        <f t="shared" ref="U72" si="43">SUM(U8:U71)</f>
        <v>552200</v>
      </c>
      <c r="V72" s="6">
        <f t="shared" ref="V72" si="44">SUM(V8:V71)</f>
        <v>585650</v>
      </c>
      <c r="W72" s="6">
        <f t="shared" ref="W72" si="45">SUM(W8:W71)</f>
        <v>1296950</v>
      </c>
      <c r="X72" s="6">
        <f t="shared" ref="X72" si="46">SUM(X8:X71)</f>
        <v>3979800</v>
      </c>
      <c r="Y72" s="8"/>
      <c r="Z72" s="6">
        <f>SUM(Z8:Z71)</f>
        <v>2686878.3</v>
      </c>
      <c r="AA72" s="6">
        <f t="shared" ref="AA72" si="47">SUM(AA8:AA71)</f>
        <v>1891156.39</v>
      </c>
      <c r="AB72" s="6">
        <f t="shared" ref="AB72" si="48">SUM(AB8:AB71)</f>
        <v>2160707.56</v>
      </c>
      <c r="AC72" s="6">
        <f t="shared" ref="AC72" si="49">SUM(AC8:AC71)</f>
        <v>194824.15</v>
      </c>
      <c r="AD72" s="6">
        <f t="shared" ref="AD72" si="50">SUM(AD8:AD71)</f>
        <v>368121.42</v>
      </c>
      <c r="AE72" s="6">
        <f t="shared" ref="AE72" si="51">SUM(AE8:AE71)</f>
        <v>-82675.999999999985</v>
      </c>
      <c r="AF72" s="6">
        <f t="shared" ref="AF72" si="52">SUM(AF8:AF71)</f>
        <v>7219011.8199999994</v>
      </c>
    </row>
    <row r="73" spans="2:32" ht="15" thickBot="1" x14ac:dyDescent="0.35"/>
    <row r="74" spans="2:32" ht="15" thickBot="1" x14ac:dyDescent="0.35">
      <c r="D74" s="4" t="s">
        <v>70</v>
      </c>
      <c r="E74" s="8"/>
      <c r="F74" s="6">
        <f>SUM(F8:F27)</f>
        <v>1376189.4000000001</v>
      </c>
      <c r="G74" s="6">
        <f t="shared" ref="G74:P74" si="53">SUM(G8:G27)</f>
        <v>4166090.7</v>
      </c>
      <c r="H74" s="6">
        <f t="shared" si="53"/>
        <v>1418293.2</v>
      </c>
      <c r="I74" s="6">
        <f t="shared" si="53"/>
        <v>516600</v>
      </c>
      <c r="J74" s="6">
        <f t="shared" si="53"/>
        <v>972000</v>
      </c>
      <c r="K74" s="6">
        <f t="shared" si="53"/>
        <v>1489500</v>
      </c>
      <c r="L74" s="6">
        <f t="shared" si="53"/>
        <v>9938673.3000000007</v>
      </c>
      <c r="M74" s="8"/>
      <c r="N74" s="6">
        <f t="shared" si="53"/>
        <v>868050</v>
      </c>
      <c r="O74" s="6">
        <f t="shared" si="53"/>
        <v>1273500</v>
      </c>
      <c r="P74" s="6">
        <f t="shared" si="53"/>
        <v>2141550</v>
      </c>
      <c r="Q74" s="8"/>
      <c r="R74" s="6">
        <f>SUM(R8:R27)</f>
        <v>0</v>
      </c>
      <c r="S74" s="6">
        <f t="shared" ref="S74:X74" si="54">SUM(S8:S27)</f>
        <v>0</v>
      </c>
      <c r="T74" s="6">
        <f t="shared" si="54"/>
        <v>0</v>
      </c>
      <c r="U74" s="6">
        <f t="shared" si="54"/>
        <v>0</v>
      </c>
      <c r="V74" s="6">
        <f t="shared" si="54"/>
        <v>0</v>
      </c>
      <c r="W74" s="6">
        <f t="shared" si="54"/>
        <v>0</v>
      </c>
      <c r="X74" s="6">
        <f t="shared" si="54"/>
        <v>0</v>
      </c>
      <c r="Y74" s="8"/>
      <c r="Z74" s="6">
        <f>SUM(Z8:Z27)</f>
        <v>0</v>
      </c>
      <c r="AA74" s="6">
        <f t="shared" ref="AA74:AF74" si="55">SUM(AA8:AA27)</f>
        <v>0</v>
      </c>
      <c r="AB74" s="6">
        <f t="shared" si="55"/>
        <v>0</v>
      </c>
      <c r="AC74" s="6">
        <f t="shared" si="55"/>
        <v>0</v>
      </c>
      <c r="AD74" s="6">
        <f t="shared" si="55"/>
        <v>0</v>
      </c>
      <c r="AE74" s="6">
        <f t="shared" si="55"/>
        <v>0</v>
      </c>
      <c r="AF74" s="6">
        <f t="shared" si="55"/>
        <v>0</v>
      </c>
    </row>
    <row r="75" spans="2:32" ht="15" thickBot="1" x14ac:dyDescent="0.35">
      <c r="D75" s="4" t="s">
        <v>71</v>
      </c>
      <c r="E75" s="8"/>
      <c r="F75" s="6">
        <f>SUM(F28:F71)</f>
        <v>3199528.3</v>
      </c>
      <c r="G75" s="6">
        <f t="shared" ref="G75:P75" si="56">SUM(G28:G71)</f>
        <v>2442256.3899999997</v>
      </c>
      <c r="H75" s="6">
        <f t="shared" si="56"/>
        <v>2641957.5600000005</v>
      </c>
      <c r="I75" s="6">
        <f t="shared" si="56"/>
        <v>747024.14999999991</v>
      </c>
      <c r="J75" s="6">
        <f t="shared" si="56"/>
        <v>953771.42</v>
      </c>
      <c r="K75" s="6">
        <f t="shared" si="56"/>
        <v>1214274</v>
      </c>
      <c r="L75" s="6">
        <f t="shared" si="56"/>
        <v>11198811.819999997</v>
      </c>
      <c r="M75" s="8"/>
      <c r="N75" s="6">
        <f t="shared" si="56"/>
        <v>868950</v>
      </c>
      <c r="O75" s="6">
        <f t="shared" si="56"/>
        <v>1102971.8999999999</v>
      </c>
      <c r="P75" s="6">
        <f t="shared" si="56"/>
        <v>1971921.9000000001</v>
      </c>
      <c r="Q75" s="8"/>
      <c r="R75" s="6">
        <f>SUM(R28:R71)</f>
        <v>512650</v>
      </c>
      <c r="S75" s="6">
        <f t="shared" ref="S75:X75" si="57">SUM(S28:S71)</f>
        <v>551100</v>
      </c>
      <c r="T75" s="6">
        <f t="shared" si="57"/>
        <v>481250</v>
      </c>
      <c r="U75" s="6">
        <f t="shared" si="57"/>
        <v>552200</v>
      </c>
      <c r="V75" s="6">
        <f t="shared" si="57"/>
        <v>585650</v>
      </c>
      <c r="W75" s="6">
        <f t="shared" si="57"/>
        <v>1296950</v>
      </c>
      <c r="X75" s="6">
        <f t="shared" si="57"/>
        <v>3979800</v>
      </c>
      <c r="Y75" s="8"/>
      <c r="Z75" s="6">
        <f>SUM(Z28:Z71)</f>
        <v>2686878.3</v>
      </c>
      <c r="AA75" s="6">
        <f t="shared" ref="AA75:AF75" si="58">SUM(AA28:AA71)</f>
        <v>1891156.39</v>
      </c>
      <c r="AB75" s="6">
        <f t="shared" si="58"/>
        <v>2160707.56</v>
      </c>
      <c r="AC75" s="6">
        <f t="shared" si="58"/>
        <v>194824.15</v>
      </c>
      <c r="AD75" s="6">
        <f t="shared" si="58"/>
        <v>368121.42</v>
      </c>
      <c r="AE75" s="6">
        <f t="shared" si="58"/>
        <v>-82675.999999999985</v>
      </c>
      <c r="AF75" s="6">
        <f t="shared" si="58"/>
        <v>7219011.8199999994</v>
      </c>
    </row>
    <row r="76" spans="2:32" ht="15" thickBot="1" x14ac:dyDescent="0.35"/>
    <row r="77" spans="2:32" ht="15" thickBot="1" x14ac:dyDescent="0.35">
      <c r="D77" s="4" t="s">
        <v>72</v>
      </c>
      <c r="E77" s="8"/>
      <c r="F77" s="6">
        <f t="shared" ref="F77:P77" si="59">F74-F75</f>
        <v>-1823338.8999999997</v>
      </c>
      <c r="G77" s="6">
        <f t="shared" si="59"/>
        <v>1723834.3100000005</v>
      </c>
      <c r="H77" s="6">
        <f t="shared" si="59"/>
        <v>-1223664.3600000006</v>
      </c>
      <c r="I77" s="6">
        <f t="shared" si="59"/>
        <v>-230424.14999999991</v>
      </c>
      <c r="J77" s="6">
        <f t="shared" si="59"/>
        <v>18228.579999999958</v>
      </c>
      <c r="K77" s="6">
        <f t="shared" si="59"/>
        <v>275226</v>
      </c>
      <c r="L77" s="6">
        <f t="shared" si="59"/>
        <v>-1260138.5199999958</v>
      </c>
      <c r="M77" s="8"/>
      <c r="N77" s="6">
        <f t="shared" si="59"/>
        <v>-900</v>
      </c>
      <c r="O77" s="6">
        <f t="shared" si="59"/>
        <v>170528.10000000009</v>
      </c>
      <c r="P77" s="6">
        <f t="shared" si="59"/>
        <v>169628.09999999986</v>
      </c>
      <c r="Q77" s="8"/>
      <c r="R77" s="6">
        <f t="shared" ref="R77:X77" si="60">R74-R75</f>
        <v>-512650</v>
      </c>
      <c r="S77" s="6">
        <f t="shared" si="60"/>
        <v>-551100</v>
      </c>
      <c r="T77" s="6">
        <f t="shared" si="60"/>
        <v>-481250</v>
      </c>
      <c r="U77" s="6">
        <f t="shared" si="60"/>
        <v>-552200</v>
      </c>
      <c r="V77" s="6">
        <f t="shared" si="60"/>
        <v>-585650</v>
      </c>
      <c r="W77" s="6">
        <f t="shared" si="60"/>
        <v>-1296950</v>
      </c>
      <c r="X77" s="6">
        <f t="shared" si="60"/>
        <v>-3979800</v>
      </c>
      <c r="Y77" s="8"/>
      <c r="Z77" s="6">
        <f t="shared" ref="Z77:AF77" si="61">Z74-Z75</f>
        <v>-2686878.3</v>
      </c>
      <c r="AA77" s="6">
        <f t="shared" si="61"/>
        <v>-1891156.39</v>
      </c>
      <c r="AB77" s="6">
        <f t="shared" si="61"/>
        <v>-2160707.56</v>
      </c>
      <c r="AC77" s="6">
        <f t="shared" si="61"/>
        <v>-194824.15</v>
      </c>
      <c r="AD77" s="6">
        <f t="shared" si="61"/>
        <v>-368121.42</v>
      </c>
      <c r="AE77" s="6">
        <f t="shared" si="61"/>
        <v>82675.999999999985</v>
      </c>
      <c r="AF77" s="6">
        <f t="shared" si="61"/>
        <v>-7219011.8199999994</v>
      </c>
    </row>
    <row r="78" spans="2:32" x14ac:dyDescent="0.3">
      <c r="D78" s="1" t="s">
        <v>69</v>
      </c>
    </row>
    <row r="79" spans="2:32" x14ac:dyDescent="0.3">
      <c r="D79" s="5"/>
    </row>
    <row r="81" spans="4:25" x14ac:dyDescent="0.3">
      <c r="D81" s="5"/>
    </row>
    <row r="88" spans="4:25" x14ac:dyDescent="0.3">
      <c r="E88" s="5"/>
      <c r="M88" s="5"/>
      <c r="Q88" s="5"/>
      <c r="Y88" s="5"/>
    </row>
    <row r="90" spans="4:25" x14ac:dyDescent="0.3">
      <c r="E90" s="5"/>
      <c r="M90" s="5"/>
      <c r="Q90" s="5"/>
      <c r="Y90" s="5"/>
    </row>
    <row r="91" spans="4:25" x14ac:dyDescent="0.3">
      <c r="E91" s="5"/>
      <c r="M91" s="5"/>
      <c r="Q91" s="5"/>
      <c r="Y91" s="5"/>
    </row>
    <row r="93" spans="4:25" x14ac:dyDescent="0.3">
      <c r="E93" s="5"/>
      <c r="M93" s="5"/>
      <c r="Q93" s="5"/>
      <c r="Y93" s="5"/>
    </row>
    <row r="95" spans="4:25" x14ac:dyDescent="0.3">
      <c r="E95" s="5"/>
      <c r="M95" s="5"/>
      <c r="Q95" s="5"/>
      <c r="Y95" s="5"/>
    </row>
    <row r="97" spans="5:25" x14ac:dyDescent="0.3">
      <c r="E97" s="5"/>
      <c r="M97" s="5"/>
      <c r="Q97" s="5"/>
      <c r="Y97" s="5"/>
    </row>
  </sheetData>
  <sortState ref="B8:O87">
    <sortCondition ref="C8:C87"/>
    <sortCondition ref="B8:B87"/>
    <sortCondition ref="D8:D87"/>
  </sortState>
  <mergeCells count="137">
    <mergeCell ref="C5:C7"/>
    <mergeCell ref="B5:B7"/>
    <mergeCell ref="D5:D7"/>
    <mergeCell ref="L5:L7"/>
    <mergeCell ref="P5:P7"/>
    <mergeCell ref="N5:O5"/>
    <mergeCell ref="F5:K5"/>
    <mergeCell ref="R48:R50"/>
    <mergeCell ref="R51:R54"/>
    <mergeCell ref="R57:R62"/>
    <mergeCell ref="R63:R65"/>
    <mergeCell ref="R5:W5"/>
    <mergeCell ref="X5:X7"/>
    <mergeCell ref="R29:R33"/>
    <mergeCell ref="R34:R35"/>
    <mergeCell ref="R37:R41"/>
    <mergeCell ref="W29:W33"/>
    <mergeCell ref="W34:W35"/>
    <mergeCell ref="W37:W41"/>
    <mergeCell ref="X29:X33"/>
    <mergeCell ref="X34:X35"/>
    <mergeCell ref="X37:X41"/>
    <mergeCell ref="V42:V47"/>
    <mergeCell ref="W42:W47"/>
    <mergeCell ref="S48:S50"/>
    <mergeCell ref="T48:T50"/>
    <mergeCell ref="U48:U50"/>
    <mergeCell ref="V48:V50"/>
    <mergeCell ref="W48:W50"/>
    <mergeCell ref="W57:W62"/>
    <mergeCell ref="V51:V54"/>
    <mergeCell ref="W51:W54"/>
    <mergeCell ref="R67:R68"/>
    <mergeCell ref="S29:S33"/>
    <mergeCell ref="T29:T33"/>
    <mergeCell ref="U29:U33"/>
    <mergeCell ref="V29:V33"/>
    <mergeCell ref="S34:S35"/>
    <mergeCell ref="T34:T35"/>
    <mergeCell ref="U34:U35"/>
    <mergeCell ref="V34:V35"/>
    <mergeCell ref="S37:S41"/>
    <mergeCell ref="T37:T41"/>
    <mergeCell ref="U37:U41"/>
    <mergeCell ref="V37:V41"/>
    <mergeCell ref="S42:S47"/>
    <mergeCell ref="T42:T47"/>
    <mergeCell ref="U42:U47"/>
    <mergeCell ref="R42:R47"/>
    <mergeCell ref="S57:S62"/>
    <mergeCell ref="T57:T62"/>
    <mergeCell ref="U57:U62"/>
    <mergeCell ref="V57:V62"/>
    <mergeCell ref="S51:S54"/>
    <mergeCell ref="T51:T54"/>
    <mergeCell ref="U51:U54"/>
    <mergeCell ref="S67:S68"/>
    <mergeCell ref="T67:T68"/>
    <mergeCell ref="U67:U68"/>
    <mergeCell ref="V67:V68"/>
    <mergeCell ref="W67:W68"/>
    <mergeCell ref="S63:S65"/>
    <mergeCell ref="T63:T65"/>
    <mergeCell ref="U63:U65"/>
    <mergeCell ref="V63:V65"/>
    <mergeCell ref="W63:W65"/>
    <mergeCell ref="Z5:AE5"/>
    <mergeCell ref="AF5:AF7"/>
    <mergeCell ref="Z29:Z33"/>
    <mergeCell ref="AA29:AA33"/>
    <mergeCell ref="AB29:AB33"/>
    <mergeCell ref="AC29:AC33"/>
    <mergeCell ref="AD29:AD33"/>
    <mergeCell ref="AE29:AE33"/>
    <mergeCell ref="AF29:AF33"/>
    <mergeCell ref="AF34:AF35"/>
    <mergeCell ref="Z37:Z41"/>
    <mergeCell ref="AA37:AA41"/>
    <mergeCell ref="AB37:AB41"/>
    <mergeCell ref="AC37:AC41"/>
    <mergeCell ref="AD37:AD41"/>
    <mergeCell ref="AE37:AE41"/>
    <mergeCell ref="AF37:AF41"/>
    <mergeCell ref="X67:X68"/>
    <mergeCell ref="Z34:Z35"/>
    <mergeCell ref="AA34:AA35"/>
    <mergeCell ref="AB34:AB35"/>
    <mergeCell ref="AC34:AC35"/>
    <mergeCell ref="AD34:AD35"/>
    <mergeCell ref="AE34:AE35"/>
    <mergeCell ref="X42:X47"/>
    <mergeCell ref="X48:X50"/>
    <mergeCell ref="X51:X54"/>
    <mergeCell ref="X57:X62"/>
    <mergeCell ref="X63:X65"/>
    <mergeCell ref="AE42:AE47"/>
    <mergeCell ref="AF42:AF47"/>
    <mergeCell ref="Z48:Z50"/>
    <mergeCell ref="AA48:AA50"/>
    <mergeCell ref="AB48:AB50"/>
    <mergeCell ref="AC48:AC50"/>
    <mergeCell ref="AD48:AD50"/>
    <mergeCell ref="AE48:AE50"/>
    <mergeCell ref="AF48:AF50"/>
    <mergeCell ref="Z42:Z47"/>
    <mergeCell ref="AA42:AA47"/>
    <mergeCell ref="AB42:AB47"/>
    <mergeCell ref="AC42:AC47"/>
    <mergeCell ref="AD42:AD47"/>
    <mergeCell ref="AE51:AE54"/>
    <mergeCell ref="AF51:AF54"/>
    <mergeCell ref="Z57:Z62"/>
    <mergeCell ref="AA57:AA62"/>
    <mergeCell ref="AB57:AB62"/>
    <mergeCell ref="AC57:AC62"/>
    <mergeCell ref="AD57:AD62"/>
    <mergeCell ref="AE57:AE62"/>
    <mergeCell ref="AF57:AF62"/>
    <mergeCell ref="Z51:Z54"/>
    <mergeCell ref="AA51:AA54"/>
    <mergeCell ref="AB51:AB54"/>
    <mergeCell ref="AC51:AC54"/>
    <mergeCell ref="AD51:AD54"/>
    <mergeCell ref="AE63:AE65"/>
    <mergeCell ref="AF63:AF65"/>
    <mergeCell ref="Z67:Z68"/>
    <mergeCell ref="AA67:AA68"/>
    <mergeCell ref="AB67:AB68"/>
    <mergeCell ref="AC67:AC68"/>
    <mergeCell ref="AD67:AD68"/>
    <mergeCell ref="AE67:AE68"/>
    <mergeCell ref="AF67:AF68"/>
    <mergeCell ref="Z63:Z65"/>
    <mergeCell ref="AA63:AA65"/>
    <mergeCell ref="AB63:AB65"/>
    <mergeCell ref="AC63:AC65"/>
    <mergeCell ref="AD63:AD65"/>
  </mergeCells>
  <conditionalFormatting sqref="Z28:AF70">
    <cfRule type="cellIs" dxfId="1" priority="2" operator="greaterThan">
      <formula>0</formula>
    </cfRule>
    <cfRule type="cellIs" dxfId="0" priority="1" operator="less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Revisão x Pago</vt:lpstr>
      <vt:lpstr>'Revisão x Pago'!Titulos_de_impressao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2022-08-18T15:10:51Z</cp:lastPrinted>
  <dcterms:created xsi:type="dcterms:W3CDTF">2022-05-23T16:53:58Z</dcterms:created>
  <dcterms:modified xsi:type="dcterms:W3CDTF">2022-09-05T20:50:12Z</dcterms:modified>
</cp:coreProperties>
</file>